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updateLinks="never"/>
  <mc:AlternateContent xmlns:mc="http://schemas.openxmlformats.org/markup-compatibility/2006">
    <mc:Choice Requires="x15">
      <x15ac:absPath xmlns:x15ac="http://schemas.microsoft.com/office/spreadsheetml/2010/11/ac" url="Y:\100_本所\103_農作部\36農作畑作グループ\2022年度\32広報\農作\20221124_水稲共済品質方式販売金額等の品目別内訳書_HP掲載\"/>
    </mc:Choice>
  </mc:AlternateContent>
  <xr:revisionPtr revIDLastSave="0" documentId="13_ncr:1_{918CC50B-11EC-44E7-BEF5-A35F3656E144}" xr6:coauthVersionLast="47" xr6:coauthVersionMax="47" xr10:uidLastSave="{00000000-0000-0000-0000-000000000000}"/>
  <bookViews>
    <workbookView xWindow="-120" yWindow="-120" windowWidth="29040" windowHeight="15840" tabRatio="837" xr2:uid="{00000000-000D-0000-FFFF-FFFF00000000}"/>
  </bookViews>
  <sheets>
    <sheet name="入力例_個人用" sheetId="15" r:id="rId1"/>
    <sheet name="記入についてのお願い" sheetId="16" state="hidden" r:id="rId2"/>
    <sheet name="入力例_法人用" sheetId="17" r:id="rId3"/>
    <sheet name="ページ1" sheetId="4" r:id="rId4"/>
    <sheet name="ページ2" sheetId="8" r:id="rId5"/>
    <sheet name="ページ3" sheetId="9" r:id="rId6"/>
    <sheet name="ページ4" sheetId="13" r:id="rId7"/>
    <sheet name="ページ5" sheetId="14" r:id="rId8"/>
    <sheet name="リスト" sheetId="2" r:id="rId9"/>
    <sheet name="リスト2" sheetId="18" state="hidden" r:id="rId10"/>
  </sheets>
  <externalReferences>
    <externalReference r:id="rId11"/>
    <externalReference r:id="rId12"/>
  </externalReferences>
  <definedNames>
    <definedName name="_xlnm._FilterDatabase" localSheetId="8" hidden="1">リスト!$A$1:$H$60</definedName>
    <definedName name="_xlnm.Print_Area" localSheetId="3">ページ1!$A$1:$AB$65</definedName>
    <definedName name="_xlnm.Print_Area" localSheetId="4">ページ2!$A$1:$AA$67</definedName>
    <definedName name="_xlnm.Print_Area" localSheetId="5">ページ3!$A$1:$AA$67</definedName>
    <definedName name="_xlnm.Print_Area" localSheetId="6">ページ4!$A$1:$AA$67</definedName>
    <definedName name="_xlnm.Print_Area" localSheetId="7">ページ5!$A$1:$AA$67</definedName>
    <definedName name="_xlnm.Print_Area" localSheetId="0">入力例_個人用!$A$8:$Z$42</definedName>
    <definedName name="_xlnm.Print_Area" localSheetId="2">入力例_法人用!$A$8:$Z$42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7" i="14" l="1"/>
  <c r="H67" i="13"/>
  <c r="H67" i="9"/>
  <c r="H67" i="8"/>
  <c r="I65" i="4"/>
  <c r="Q31" i="15"/>
  <c r="Q32" i="15"/>
  <c r="Q33" i="15"/>
  <c r="S40" i="15" l="1"/>
  <c r="S39" i="15"/>
  <c r="R40" i="15"/>
  <c r="R39" i="15"/>
  <c r="J40" i="15"/>
  <c r="I40" i="15"/>
  <c r="J39" i="15"/>
  <c r="I39" i="15"/>
  <c r="F40" i="15"/>
  <c r="F39" i="15"/>
  <c r="E40" i="15"/>
  <c r="E39" i="15"/>
  <c r="L35" i="15"/>
  <c r="H35" i="15"/>
  <c r="U34" i="15"/>
  <c r="U33" i="15"/>
  <c r="U30" i="15"/>
  <c r="Q30" i="15"/>
  <c r="H31" i="15"/>
  <c r="H32" i="15"/>
  <c r="H33" i="15"/>
  <c r="H30" i="15"/>
  <c r="B16" i="14" l="1"/>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15" i="14"/>
  <c r="B14" i="14"/>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15" i="13"/>
  <c r="B14" i="13"/>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15" i="9"/>
  <c r="B14" i="9"/>
  <c r="B62" i="8"/>
  <c r="B63" i="8"/>
  <c r="B15" i="8"/>
  <c r="B14" i="8"/>
  <c r="O62" i="2"/>
  <c r="B19" i="8" s="1"/>
  <c r="O61" i="2"/>
  <c r="M62" i="2"/>
  <c r="B18" i="8" s="1"/>
  <c r="M61" i="2"/>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23" i="4"/>
  <c r="B22" i="4"/>
  <c r="B61" i="8" l="1"/>
  <c r="B57" i="8"/>
  <c r="B53" i="8"/>
  <c r="B49" i="8"/>
  <c r="B45" i="8"/>
  <c r="B41" i="8"/>
  <c r="B37" i="8"/>
  <c r="B33" i="8"/>
  <c r="B29" i="8"/>
  <c r="B25" i="8"/>
  <c r="B21" i="8"/>
  <c r="B17" i="8"/>
  <c r="B60" i="8"/>
  <c r="B56" i="8"/>
  <c r="B52" i="8"/>
  <c r="B48" i="8"/>
  <c r="B44" i="8"/>
  <c r="B40" i="8"/>
  <c r="B36" i="8"/>
  <c r="B32" i="8"/>
  <c r="B28" i="8"/>
  <c r="B24" i="8"/>
  <c r="B20" i="8"/>
  <c r="B16" i="8"/>
  <c r="B59" i="8"/>
  <c r="B55" i="8"/>
  <c r="B51" i="8"/>
  <c r="B47" i="8"/>
  <c r="B43" i="8"/>
  <c r="B39" i="8"/>
  <c r="B35" i="8"/>
  <c r="B31" i="8"/>
  <c r="B27" i="8"/>
  <c r="B23" i="8"/>
  <c r="B58" i="8"/>
  <c r="B54" i="8"/>
  <c r="B50" i="8"/>
  <c r="B46" i="8"/>
  <c r="B42" i="8"/>
  <c r="B38" i="8"/>
  <c r="B34" i="8"/>
  <c r="B30" i="8"/>
  <c r="B26" i="8"/>
  <c r="B22" i="8"/>
  <c r="V62" i="9" l="1"/>
  <c r="R62" i="9"/>
  <c r="N62" i="9"/>
  <c r="J62" i="9"/>
  <c r="V62" i="13"/>
  <c r="R62" i="13"/>
  <c r="N62" i="13"/>
  <c r="J62" i="13"/>
  <c r="V62" i="14"/>
  <c r="R62" i="14"/>
  <c r="N62" i="14"/>
  <c r="J62" i="14"/>
  <c r="V62" i="8"/>
  <c r="R62" i="8"/>
  <c r="N62" i="8"/>
  <c r="J62" i="8"/>
  <c r="V60" i="9"/>
  <c r="R60" i="9"/>
  <c r="N60" i="9"/>
  <c r="J60" i="9"/>
  <c r="V60" i="13"/>
  <c r="R60" i="13"/>
  <c r="N60" i="13"/>
  <c r="J60" i="13"/>
  <c r="V60" i="14"/>
  <c r="R60" i="14"/>
  <c r="N60" i="14"/>
  <c r="J60" i="14"/>
  <c r="V60" i="8"/>
  <c r="R60" i="8"/>
  <c r="N60" i="8"/>
  <c r="J60" i="8"/>
  <c r="V58" i="9"/>
  <c r="R58" i="9"/>
  <c r="N58" i="9"/>
  <c r="J58" i="9"/>
  <c r="V58" i="13"/>
  <c r="R58" i="13"/>
  <c r="N58" i="13"/>
  <c r="J58" i="13"/>
  <c r="V58" i="14"/>
  <c r="R58" i="14"/>
  <c r="N58" i="14"/>
  <c r="J58" i="14"/>
  <c r="V58" i="8"/>
  <c r="R58" i="8"/>
  <c r="N58" i="8"/>
  <c r="J58" i="8"/>
  <c r="V56" i="9"/>
  <c r="R56" i="9"/>
  <c r="N56" i="9"/>
  <c r="J56" i="9"/>
  <c r="V56" i="13"/>
  <c r="R56" i="13"/>
  <c r="N56" i="13"/>
  <c r="J56" i="13"/>
  <c r="V56" i="14"/>
  <c r="R56" i="14"/>
  <c r="N56" i="14"/>
  <c r="J56" i="14"/>
  <c r="V56" i="8"/>
  <c r="R56" i="8"/>
  <c r="N56" i="8"/>
  <c r="J56" i="8"/>
  <c r="V54" i="9"/>
  <c r="R54" i="9"/>
  <c r="N54" i="9"/>
  <c r="J54" i="9"/>
  <c r="V54" i="13"/>
  <c r="R54" i="13"/>
  <c r="N54" i="13"/>
  <c r="J54" i="13"/>
  <c r="V54" i="14"/>
  <c r="R54" i="14"/>
  <c r="N54" i="14"/>
  <c r="J54" i="14"/>
  <c r="V54" i="8"/>
  <c r="R54" i="8"/>
  <c r="N54" i="8"/>
  <c r="J54" i="8"/>
  <c r="V52" i="9"/>
  <c r="R52" i="9"/>
  <c r="N52" i="9"/>
  <c r="J52" i="9"/>
  <c r="V52" i="13"/>
  <c r="R52" i="13"/>
  <c r="N52" i="13"/>
  <c r="J52" i="13"/>
  <c r="V52" i="14"/>
  <c r="R52" i="14"/>
  <c r="N52" i="14"/>
  <c r="J52" i="14"/>
  <c r="V52" i="8"/>
  <c r="R52" i="8"/>
  <c r="N52" i="8"/>
  <c r="J52" i="8"/>
  <c r="V50" i="9"/>
  <c r="R50" i="9"/>
  <c r="N50" i="9"/>
  <c r="J50" i="9"/>
  <c r="V50" i="13"/>
  <c r="R50" i="13"/>
  <c r="N50" i="13"/>
  <c r="J50" i="13"/>
  <c r="V50" i="14"/>
  <c r="R50" i="14"/>
  <c r="N50" i="14"/>
  <c r="J50" i="14"/>
  <c r="V50" i="8"/>
  <c r="R50" i="8"/>
  <c r="N50" i="8"/>
  <c r="J50" i="8"/>
  <c r="V48" i="9"/>
  <c r="R48" i="9"/>
  <c r="N48" i="9"/>
  <c r="J48" i="9"/>
  <c r="V48" i="13"/>
  <c r="R48" i="13"/>
  <c r="N48" i="13"/>
  <c r="J48" i="13"/>
  <c r="V48" i="14"/>
  <c r="R48" i="14"/>
  <c r="N48" i="14"/>
  <c r="J48" i="14"/>
  <c r="V48" i="8"/>
  <c r="R48" i="8"/>
  <c r="N48" i="8"/>
  <c r="J48" i="8"/>
  <c r="V46" i="9"/>
  <c r="R46" i="9"/>
  <c r="N46" i="9"/>
  <c r="J46" i="9"/>
  <c r="V46" i="13"/>
  <c r="R46" i="13"/>
  <c r="N46" i="13"/>
  <c r="J46" i="13"/>
  <c r="V46" i="14"/>
  <c r="R46" i="14"/>
  <c r="N46" i="14"/>
  <c r="J46" i="14"/>
  <c r="V46" i="8"/>
  <c r="R46" i="8"/>
  <c r="N46" i="8"/>
  <c r="J46" i="8"/>
  <c r="V44" i="9"/>
  <c r="R44" i="9"/>
  <c r="N44" i="9"/>
  <c r="J44" i="9"/>
  <c r="V44" i="13"/>
  <c r="R44" i="13"/>
  <c r="N44" i="13"/>
  <c r="J44" i="13"/>
  <c r="V44" i="14"/>
  <c r="R44" i="14"/>
  <c r="N44" i="14"/>
  <c r="J44" i="14"/>
  <c r="V44" i="8"/>
  <c r="R44" i="8"/>
  <c r="N44" i="8"/>
  <c r="J44" i="8"/>
  <c r="V42" i="9"/>
  <c r="R42" i="9"/>
  <c r="N42" i="9"/>
  <c r="J42" i="9"/>
  <c r="V42" i="13"/>
  <c r="R42" i="13"/>
  <c r="N42" i="13"/>
  <c r="J42" i="13"/>
  <c r="V42" i="14"/>
  <c r="R42" i="14"/>
  <c r="N42" i="14"/>
  <c r="J42" i="14"/>
  <c r="V42" i="8"/>
  <c r="R42" i="8"/>
  <c r="N42" i="8"/>
  <c r="J42" i="8"/>
  <c r="V40" i="9"/>
  <c r="R40" i="9"/>
  <c r="N40" i="9"/>
  <c r="J40" i="9"/>
  <c r="V40" i="13"/>
  <c r="R40" i="13"/>
  <c r="N40" i="13"/>
  <c r="J40" i="13"/>
  <c r="V40" i="14"/>
  <c r="R40" i="14"/>
  <c r="N40" i="14"/>
  <c r="J40" i="14"/>
  <c r="V40" i="8"/>
  <c r="R40" i="8"/>
  <c r="N40" i="8"/>
  <c r="J40" i="8"/>
  <c r="V38" i="9"/>
  <c r="R38" i="9"/>
  <c r="N38" i="9"/>
  <c r="J38" i="9"/>
  <c r="V38" i="13"/>
  <c r="R38" i="13"/>
  <c r="N38" i="13"/>
  <c r="J38" i="13"/>
  <c r="V38" i="14"/>
  <c r="R38" i="14"/>
  <c r="N38" i="14"/>
  <c r="J38" i="14"/>
  <c r="V38" i="8"/>
  <c r="R38" i="8"/>
  <c r="N38" i="8"/>
  <c r="J38" i="8"/>
  <c r="V36" i="9"/>
  <c r="R36" i="9"/>
  <c r="N36" i="9"/>
  <c r="J36" i="9"/>
  <c r="V36" i="13"/>
  <c r="R36" i="13"/>
  <c r="N36" i="13"/>
  <c r="J36" i="13"/>
  <c r="V36" i="14"/>
  <c r="R36" i="14"/>
  <c r="N36" i="14"/>
  <c r="J36" i="14"/>
  <c r="V36" i="8"/>
  <c r="R36" i="8"/>
  <c r="N36" i="8"/>
  <c r="J36" i="8"/>
  <c r="V34" i="9"/>
  <c r="R34" i="9"/>
  <c r="N34" i="9"/>
  <c r="J34" i="9"/>
  <c r="V34" i="13"/>
  <c r="R34" i="13"/>
  <c r="N34" i="13"/>
  <c r="J34" i="13"/>
  <c r="V34" i="14"/>
  <c r="R34" i="14"/>
  <c r="N34" i="14"/>
  <c r="J34" i="14"/>
  <c r="V34" i="8"/>
  <c r="R34" i="8"/>
  <c r="N34" i="8"/>
  <c r="J34" i="8"/>
  <c r="V32" i="9"/>
  <c r="R32" i="9"/>
  <c r="N32" i="9"/>
  <c r="J32" i="9"/>
  <c r="V32" i="13"/>
  <c r="R32" i="13"/>
  <c r="N32" i="13"/>
  <c r="J32" i="13"/>
  <c r="V32" i="14"/>
  <c r="R32" i="14"/>
  <c r="N32" i="14"/>
  <c r="J32" i="14"/>
  <c r="V32" i="8"/>
  <c r="R32" i="8"/>
  <c r="N32" i="8"/>
  <c r="J32" i="8"/>
  <c r="V30" i="9"/>
  <c r="R30" i="9"/>
  <c r="N30" i="9"/>
  <c r="J30" i="9"/>
  <c r="V30" i="13"/>
  <c r="R30" i="13"/>
  <c r="N30" i="13"/>
  <c r="J30" i="13"/>
  <c r="V30" i="14"/>
  <c r="R30" i="14"/>
  <c r="N30" i="14"/>
  <c r="J30" i="14"/>
  <c r="V30" i="8"/>
  <c r="R30" i="8"/>
  <c r="N30" i="8"/>
  <c r="J30" i="8"/>
  <c r="V28" i="9"/>
  <c r="R28" i="9"/>
  <c r="N28" i="9"/>
  <c r="J28" i="9"/>
  <c r="V28" i="13"/>
  <c r="R28" i="13"/>
  <c r="N28" i="13"/>
  <c r="J28" i="13"/>
  <c r="V28" i="14"/>
  <c r="R28" i="14"/>
  <c r="N28" i="14"/>
  <c r="J28" i="14"/>
  <c r="V28" i="8"/>
  <c r="R28" i="8"/>
  <c r="N28" i="8"/>
  <c r="J28" i="8"/>
  <c r="V26" i="9"/>
  <c r="R26" i="9"/>
  <c r="N26" i="9"/>
  <c r="J26" i="9"/>
  <c r="V26" i="13"/>
  <c r="R26" i="13"/>
  <c r="N26" i="13"/>
  <c r="J26" i="13"/>
  <c r="V26" i="14"/>
  <c r="R26" i="14"/>
  <c r="N26" i="14"/>
  <c r="J26" i="14"/>
  <c r="V26" i="8"/>
  <c r="R26" i="8"/>
  <c r="N26" i="8"/>
  <c r="J26" i="8"/>
  <c r="V24" i="9"/>
  <c r="R24" i="9"/>
  <c r="N24" i="9"/>
  <c r="J24" i="9"/>
  <c r="V24" i="13"/>
  <c r="R24" i="13"/>
  <c r="N24" i="13"/>
  <c r="J24" i="13"/>
  <c r="V24" i="14"/>
  <c r="R24" i="14"/>
  <c r="N24" i="14"/>
  <c r="J24" i="14"/>
  <c r="V24" i="8"/>
  <c r="R24" i="8"/>
  <c r="N24" i="8"/>
  <c r="J24" i="8"/>
  <c r="V22" i="9"/>
  <c r="R22" i="9"/>
  <c r="N22" i="9"/>
  <c r="J22" i="9"/>
  <c r="V22" i="13"/>
  <c r="R22" i="13"/>
  <c r="N22" i="13"/>
  <c r="J22" i="13"/>
  <c r="V22" i="14"/>
  <c r="R22" i="14"/>
  <c r="N22" i="14"/>
  <c r="J22" i="14"/>
  <c r="V22" i="8"/>
  <c r="R22" i="8"/>
  <c r="N22" i="8"/>
  <c r="J22" i="8"/>
  <c r="V20" i="9"/>
  <c r="R20" i="9"/>
  <c r="N20" i="9"/>
  <c r="J20" i="9"/>
  <c r="V20" i="13"/>
  <c r="R20" i="13"/>
  <c r="N20" i="13"/>
  <c r="J20" i="13"/>
  <c r="V20" i="14"/>
  <c r="R20" i="14"/>
  <c r="N20" i="14"/>
  <c r="J20" i="14"/>
  <c r="V20" i="8"/>
  <c r="R20" i="8"/>
  <c r="N20" i="8"/>
  <c r="J20" i="8"/>
  <c r="V18" i="9"/>
  <c r="R18" i="9"/>
  <c r="N18" i="9"/>
  <c r="J18" i="9"/>
  <c r="V18" i="13"/>
  <c r="R18" i="13"/>
  <c r="N18" i="13"/>
  <c r="J18" i="13"/>
  <c r="V18" i="14"/>
  <c r="R18" i="14"/>
  <c r="N18" i="14"/>
  <c r="J18" i="14"/>
  <c r="V18" i="8"/>
  <c r="R18" i="8"/>
  <c r="N18" i="8"/>
  <c r="J18" i="8"/>
  <c r="V16" i="9"/>
  <c r="R16" i="9"/>
  <c r="N16" i="9"/>
  <c r="J16" i="9"/>
  <c r="V16" i="13"/>
  <c r="R16" i="13"/>
  <c r="N16" i="13"/>
  <c r="J16" i="13"/>
  <c r="V16" i="14"/>
  <c r="R16" i="14"/>
  <c r="N16" i="14"/>
  <c r="J16" i="14"/>
  <c r="V16" i="8"/>
  <c r="R16" i="8"/>
  <c r="N16" i="8"/>
  <c r="J16" i="8"/>
  <c r="G241" i="18" l="1"/>
  <c r="F241" i="18"/>
  <c r="E241" i="18"/>
  <c r="D241" i="18"/>
  <c r="C241" i="18"/>
  <c r="G239" i="18"/>
  <c r="F239" i="18"/>
  <c r="E239" i="18"/>
  <c r="D239" i="18"/>
  <c r="C239" i="18"/>
  <c r="G237" i="18"/>
  <c r="F237" i="18"/>
  <c r="E237" i="18"/>
  <c r="D237" i="18"/>
  <c r="C237" i="18"/>
  <c r="G235" i="18"/>
  <c r="F235" i="18"/>
  <c r="E235" i="18"/>
  <c r="D235" i="18"/>
  <c r="C235" i="18"/>
  <c r="G233" i="18"/>
  <c r="F233" i="18"/>
  <c r="E233" i="18"/>
  <c r="D233" i="18"/>
  <c r="C233" i="18"/>
  <c r="G231" i="18"/>
  <c r="F231" i="18"/>
  <c r="E231" i="18"/>
  <c r="D231" i="18"/>
  <c r="C231" i="18"/>
  <c r="G229" i="18"/>
  <c r="F229" i="18"/>
  <c r="E229" i="18"/>
  <c r="D229" i="18"/>
  <c r="C229" i="18"/>
  <c r="G227" i="18"/>
  <c r="F227" i="18"/>
  <c r="E227" i="18"/>
  <c r="D227" i="18"/>
  <c r="C227" i="18"/>
  <c r="G225" i="18"/>
  <c r="F225" i="18"/>
  <c r="E225" i="18"/>
  <c r="D225" i="18"/>
  <c r="C225" i="18"/>
  <c r="G223" i="18"/>
  <c r="F223" i="18"/>
  <c r="E223" i="18"/>
  <c r="D223" i="18"/>
  <c r="C223" i="18"/>
  <c r="G221" i="18"/>
  <c r="F221" i="18"/>
  <c r="E221" i="18"/>
  <c r="D221" i="18"/>
  <c r="C221" i="18"/>
  <c r="G219" i="18"/>
  <c r="F219" i="18"/>
  <c r="E219" i="18"/>
  <c r="D219" i="18"/>
  <c r="C219" i="18"/>
  <c r="G217" i="18"/>
  <c r="F217" i="18"/>
  <c r="E217" i="18"/>
  <c r="D217" i="18"/>
  <c r="C217" i="18"/>
  <c r="G215" i="18"/>
  <c r="F215" i="18"/>
  <c r="E215" i="18"/>
  <c r="D215" i="18"/>
  <c r="C215" i="18"/>
  <c r="G213" i="18"/>
  <c r="F213" i="18"/>
  <c r="E213" i="18"/>
  <c r="D213" i="18"/>
  <c r="C213" i="18"/>
  <c r="G211" i="18"/>
  <c r="F211" i="18"/>
  <c r="E211" i="18"/>
  <c r="D211" i="18"/>
  <c r="C211" i="18"/>
  <c r="G209" i="18"/>
  <c r="F209" i="18"/>
  <c r="E209" i="18"/>
  <c r="D209" i="18"/>
  <c r="C209" i="18"/>
  <c r="G207" i="18"/>
  <c r="F207" i="18"/>
  <c r="E207" i="18"/>
  <c r="D207" i="18"/>
  <c r="C207" i="18"/>
  <c r="G205" i="18"/>
  <c r="F205" i="18"/>
  <c r="E205" i="18"/>
  <c r="D205" i="18"/>
  <c r="C205" i="18"/>
  <c r="G203" i="18"/>
  <c r="F203" i="18"/>
  <c r="E203" i="18"/>
  <c r="D203" i="18"/>
  <c r="C203" i="18"/>
  <c r="G201" i="18"/>
  <c r="F201" i="18"/>
  <c r="E201" i="18"/>
  <c r="D201" i="18"/>
  <c r="C201" i="18"/>
  <c r="G199" i="18"/>
  <c r="F199" i="18"/>
  <c r="E199" i="18"/>
  <c r="D199" i="18"/>
  <c r="C199" i="18"/>
  <c r="G197" i="18"/>
  <c r="F197" i="18"/>
  <c r="E197" i="18"/>
  <c r="D197" i="18"/>
  <c r="C197" i="18"/>
  <c r="G195" i="18"/>
  <c r="F195" i="18"/>
  <c r="E195" i="18"/>
  <c r="D195" i="18"/>
  <c r="C195" i="18"/>
  <c r="G193" i="18"/>
  <c r="F193" i="18"/>
  <c r="E193" i="18"/>
  <c r="D193" i="18"/>
  <c r="C193" i="18"/>
  <c r="G191" i="18"/>
  <c r="F191" i="18"/>
  <c r="E191" i="18"/>
  <c r="D191" i="18"/>
  <c r="C191" i="18"/>
  <c r="G189" i="18"/>
  <c r="F189" i="18"/>
  <c r="E189" i="18"/>
  <c r="D189" i="18"/>
  <c r="C189" i="18"/>
  <c r="G187" i="18"/>
  <c r="F187" i="18"/>
  <c r="E187" i="18"/>
  <c r="D187" i="18"/>
  <c r="C187" i="18"/>
  <c r="G185" i="18"/>
  <c r="F185" i="18"/>
  <c r="E185" i="18"/>
  <c r="D185" i="18"/>
  <c r="C185" i="18"/>
  <c r="G183" i="18"/>
  <c r="F183" i="18"/>
  <c r="E183" i="18"/>
  <c r="D183" i="18"/>
  <c r="C183" i="18"/>
  <c r="G181" i="18"/>
  <c r="F181" i="18"/>
  <c r="E181" i="18"/>
  <c r="D181" i="18"/>
  <c r="C181" i="18"/>
  <c r="G179" i="18"/>
  <c r="F179" i="18"/>
  <c r="E179" i="18"/>
  <c r="D179" i="18"/>
  <c r="C179" i="18"/>
  <c r="G177" i="18"/>
  <c r="F177" i="18"/>
  <c r="E177" i="18"/>
  <c r="D177" i="18"/>
  <c r="C177" i="18"/>
  <c r="G175" i="18"/>
  <c r="F175" i="18"/>
  <c r="E175" i="18"/>
  <c r="D175" i="18"/>
  <c r="C175" i="18"/>
  <c r="G173" i="18"/>
  <c r="F173" i="18"/>
  <c r="E173" i="18"/>
  <c r="D173" i="18"/>
  <c r="C173" i="18"/>
  <c r="G171" i="18"/>
  <c r="F171" i="18"/>
  <c r="E171" i="18"/>
  <c r="D171" i="18"/>
  <c r="C171" i="18"/>
  <c r="G169" i="18"/>
  <c r="F169" i="18"/>
  <c r="E169" i="18"/>
  <c r="D169" i="18"/>
  <c r="C169" i="18"/>
  <c r="G167" i="18"/>
  <c r="F167" i="18"/>
  <c r="E167" i="18"/>
  <c r="D167" i="18"/>
  <c r="C167" i="18"/>
  <c r="G165" i="18"/>
  <c r="F165" i="18"/>
  <c r="E165" i="18"/>
  <c r="D165" i="18"/>
  <c r="C165" i="18"/>
  <c r="G163" i="18"/>
  <c r="F163" i="18"/>
  <c r="E163" i="18"/>
  <c r="D163" i="18"/>
  <c r="C163" i="18"/>
  <c r="G161" i="18"/>
  <c r="F161" i="18"/>
  <c r="E161" i="18"/>
  <c r="D161" i="18"/>
  <c r="C161" i="18"/>
  <c r="G159" i="18"/>
  <c r="F159" i="18"/>
  <c r="E159" i="18"/>
  <c r="D159" i="18"/>
  <c r="C159" i="18"/>
  <c r="G157" i="18"/>
  <c r="F157" i="18"/>
  <c r="E157" i="18"/>
  <c r="D157" i="18"/>
  <c r="C157" i="18"/>
  <c r="G155" i="18"/>
  <c r="F155" i="18"/>
  <c r="E155" i="18"/>
  <c r="D155" i="18"/>
  <c r="C155" i="18"/>
  <c r="G153" i="18"/>
  <c r="F153" i="18"/>
  <c r="E153" i="18"/>
  <c r="D153" i="18"/>
  <c r="C153" i="18"/>
  <c r="G151" i="18"/>
  <c r="F151" i="18"/>
  <c r="E151" i="18"/>
  <c r="D151" i="18"/>
  <c r="C151" i="18"/>
  <c r="G149" i="18"/>
  <c r="F149" i="18"/>
  <c r="E149" i="18"/>
  <c r="D149" i="18"/>
  <c r="C149" i="18"/>
  <c r="G147" i="18"/>
  <c r="F147" i="18"/>
  <c r="E147" i="18"/>
  <c r="D147" i="18"/>
  <c r="C147" i="18"/>
  <c r="G145" i="18"/>
  <c r="F145" i="18"/>
  <c r="E145" i="18"/>
  <c r="D145" i="18"/>
  <c r="C145" i="18"/>
  <c r="G143" i="18"/>
  <c r="F143" i="18"/>
  <c r="E143" i="18"/>
  <c r="D143" i="18"/>
  <c r="C143" i="18"/>
  <c r="G141" i="18"/>
  <c r="F141" i="18"/>
  <c r="E141" i="18"/>
  <c r="D141" i="18"/>
  <c r="C141" i="18"/>
  <c r="G139" i="18"/>
  <c r="F139" i="18"/>
  <c r="E139" i="18"/>
  <c r="D139" i="18"/>
  <c r="C139" i="18"/>
  <c r="G137" i="18"/>
  <c r="F137" i="18"/>
  <c r="E137" i="18"/>
  <c r="D137" i="18"/>
  <c r="C137" i="18"/>
  <c r="G135" i="18"/>
  <c r="F135" i="18"/>
  <c r="E135" i="18"/>
  <c r="D135" i="18"/>
  <c r="C135" i="18"/>
  <c r="G133" i="18"/>
  <c r="F133" i="18"/>
  <c r="E133" i="18"/>
  <c r="D133" i="18"/>
  <c r="C133" i="18"/>
  <c r="G131" i="18"/>
  <c r="F131" i="18"/>
  <c r="E131" i="18"/>
  <c r="D131" i="18"/>
  <c r="C131" i="18"/>
  <c r="G129" i="18"/>
  <c r="F129" i="18"/>
  <c r="E129" i="18"/>
  <c r="D129" i="18"/>
  <c r="C129" i="18"/>
  <c r="G127" i="18"/>
  <c r="F127" i="18"/>
  <c r="E127" i="18"/>
  <c r="D127" i="18"/>
  <c r="C127" i="18"/>
  <c r="G125" i="18"/>
  <c r="F125" i="18"/>
  <c r="E125" i="18"/>
  <c r="D125" i="18"/>
  <c r="C125" i="18"/>
  <c r="G123" i="18"/>
  <c r="F123" i="18"/>
  <c r="E123" i="18"/>
  <c r="D123" i="18"/>
  <c r="C123" i="18"/>
  <c r="G121" i="18"/>
  <c r="F121" i="18"/>
  <c r="E121" i="18"/>
  <c r="D121" i="18"/>
  <c r="C121" i="18"/>
  <c r="G119" i="18"/>
  <c r="F119" i="18"/>
  <c r="E119" i="18"/>
  <c r="D119" i="18"/>
  <c r="C119" i="18"/>
  <c r="G117" i="18"/>
  <c r="F117" i="18"/>
  <c r="E117" i="18"/>
  <c r="D117" i="18"/>
  <c r="C117" i="18"/>
  <c r="G115" i="18"/>
  <c r="F115" i="18"/>
  <c r="E115" i="18"/>
  <c r="D115" i="18"/>
  <c r="C115" i="18"/>
  <c r="G113" i="18"/>
  <c r="F113" i="18"/>
  <c r="E113" i="18"/>
  <c r="D113" i="18"/>
  <c r="C113" i="18"/>
  <c r="G111" i="18"/>
  <c r="F111" i="18"/>
  <c r="E111" i="18"/>
  <c r="D111" i="18"/>
  <c r="C111" i="18"/>
  <c r="G109" i="18"/>
  <c r="F109" i="18"/>
  <c r="E109" i="18"/>
  <c r="D109" i="18"/>
  <c r="C109" i="18"/>
  <c r="G107" i="18"/>
  <c r="F107" i="18"/>
  <c r="E107" i="18"/>
  <c r="D107" i="18"/>
  <c r="C107" i="18"/>
  <c r="G105" i="18"/>
  <c r="F105" i="18"/>
  <c r="E105" i="18"/>
  <c r="D105" i="18"/>
  <c r="C105" i="18"/>
  <c r="G103" i="18"/>
  <c r="F103" i="18"/>
  <c r="E103" i="18"/>
  <c r="D103" i="18"/>
  <c r="C103" i="18"/>
  <c r="G101" i="18"/>
  <c r="F101" i="18"/>
  <c r="E101" i="18"/>
  <c r="D101" i="18"/>
  <c r="C101" i="18"/>
  <c r="G99" i="18"/>
  <c r="F99" i="18"/>
  <c r="E99" i="18"/>
  <c r="D99" i="18"/>
  <c r="C99" i="18"/>
  <c r="G97" i="18"/>
  <c r="F97" i="18"/>
  <c r="E97" i="18"/>
  <c r="D97" i="18"/>
  <c r="C97" i="18"/>
  <c r="G95" i="18"/>
  <c r="F95" i="18"/>
  <c r="E95" i="18"/>
  <c r="D95" i="18"/>
  <c r="C95" i="18"/>
  <c r="G93" i="18"/>
  <c r="F93" i="18"/>
  <c r="E93" i="18"/>
  <c r="D93" i="18"/>
  <c r="C93" i="18"/>
  <c r="G91" i="18"/>
  <c r="F91" i="18"/>
  <c r="E91" i="18"/>
  <c r="D91" i="18"/>
  <c r="C91" i="18"/>
  <c r="G89" i="18"/>
  <c r="F89" i="18"/>
  <c r="E89" i="18"/>
  <c r="D89" i="18"/>
  <c r="C89" i="18"/>
  <c r="G87" i="18"/>
  <c r="F87" i="18"/>
  <c r="E87" i="18"/>
  <c r="D87" i="18"/>
  <c r="C87" i="18"/>
  <c r="G85" i="18"/>
  <c r="F85" i="18"/>
  <c r="E85" i="18"/>
  <c r="D85" i="18"/>
  <c r="C85" i="18"/>
  <c r="G83" i="18"/>
  <c r="F83" i="18"/>
  <c r="E83" i="18"/>
  <c r="D83" i="18"/>
  <c r="C83" i="18"/>
  <c r="G81" i="18"/>
  <c r="F81" i="18"/>
  <c r="E81" i="18"/>
  <c r="D81" i="18"/>
  <c r="C81" i="18"/>
  <c r="G79" i="18"/>
  <c r="F79" i="18"/>
  <c r="E79" i="18"/>
  <c r="D79" i="18"/>
  <c r="C79" i="18"/>
  <c r="G77" i="18"/>
  <c r="F77" i="18"/>
  <c r="E77" i="18"/>
  <c r="D77" i="18"/>
  <c r="C77" i="18"/>
  <c r="G75" i="18"/>
  <c r="F75" i="18"/>
  <c r="E75" i="18"/>
  <c r="D75" i="18"/>
  <c r="C75" i="18"/>
  <c r="G73" i="18"/>
  <c r="F73" i="18"/>
  <c r="E73" i="18"/>
  <c r="D73" i="18"/>
  <c r="C73" i="18"/>
  <c r="G71" i="18"/>
  <c r="F71" i="18"/>
  <c r="E71" i="18"/>
  <c r="D71" i="18"/>
  <c r="C71" i="18"/>
  <c r="G69" i="18"/>
  <c r="F69" i="18"/>
  <c r="E69" i="18"/>
  <c r="D69" i="18"/>
  <c r="C69" i="18"/>
  <c r="G67" i="18"/>
  <c r="F67" i="18"/>
  <c r="E67" i="18"/>
  <c r="D67" i="18"/>
  <c r="C67" i="18"/>
  <c r="G65" i="18"/>
  <c r="F65" i="18"/>
  <c r="E65" i="18"/>
  <c r="D65" i="18"/>
  <c r="C65" i="18"/>
  <c r="G63" i="18"/>
  <c r="F63" i="18"/>
  <c r="E63" i="18"/>
  <c r="D63" i="18"/>
  <c r="C63" i="18"/>
  <c r="G61" i="18"/>
  <c r="F61" i="18"/>
  <c r="E61" i="18"/>
  <c r="D61" i="18"/>
  <c r="C61" i="18"/>
  <c r="G59" i="18"/>
  <c r="F59" i="18"/>
  <c r="E59" i="18"/>
  <c r="D59" i="18"/>
  <c r="C59" i="18"/>
  <c r="G57" i="18"/>
  <c r="F57" i="18"/>
  <c r="E57" i="18"/>
  <c r="D57" i="18"/>
  <c r="C57" i="18"/>
  <c r="G55" i="18"/>
  <c r="F55" i="18"/>
  <c r="E55" i="18"/>
  <c r="D55" i="18"/>
  <c r="C55" i="18"/>
  <c r="G53" i="18"/>
  <c r="F53" i="18"/>
  <c r="E53" i="18"/>
  <c r="D53" i="18"/>
  <c r="C53" i="18"/>
  <c r="G51" i="18"/>
  <c r="F51" i="18"/>
  <c r="E51" i="18"/>
  <c r="D51" i="18"/>
  <c r="C51" i="18"/>
  <c r="G49" i="18"/>
  <c r="F49" i="18"/>
  <c r="E49" i="18"/>
  <c r="D49" i="18"/>
  <c r="C49" i="18"/>
  <c r="G47" i="18"/>
  <c r="F47" i="18"/>
  <c r="E47" i="18"/>
  <c r="D47" i="18"/>
  <c r="C47" i="18"/>
  <c r="G45" i="18"/>
  <c r="F45" i="18"/>
  <c r="E45" i="18"/>
  <c r="D45" i="18"/>
  <c r="C45" i="18"/>
  <c r="G43" i="18"/>
  <c r="F43" i="18"/>
  <c r="E43" i="18"/>
  <c r="D43" i="18"/>
  <c r="C43" i="18"/>
  <c r="G41" i="18"/>
  <c r="F41" i="18"/>
  <c r="E41" i="18"/>
  <c r="D41" i="18"/>
  <c r="C41" i="18"/>
  <c r="G39" i="18"/>
  <c r="F39" i="18"/>
  <c r="E39" i="18"/>
  <c r="D39" i="18"/>
  <c r="C39" i="18"/>
  <c r="G37" i="18"/>
  <c r="F37" i="18"/>
  <c r="E37" i="18"/>
  <c r="D37" i="18"/>
  <c r="C37" i="18"/>
  <c r="G35" i="18"/>
  <c r="F35" i="18"/>
  <c r="E35" i="18"/>
  <c r="D35" i="18"/>
  <c r="C35" i="18"/>
  <c r="G33" i="18"/>
  <c r="F33" i="18"/>
  <c r="E33" i="18"/>
  <c r="D33" i="18"/>
  <c r="C33" i="18"/>
  <c r="G31" i="18"/>
  <c r="F31" i="18"/>
  <c r="E31" i="18"/>
  <c r="D31" i="18"/>
  <c r="C31" i="18"/>
  <c r="G29" i="18"/>
  <c r="F29" i="18"/>
  <c r="E29" i="18"/>
  <c r="D29" i="18"/>
  <c r="C29" i="18"/>
  <c r="G27" i="18"/>
  <c r="F27" i="18"/>
  <c r="E27" i="18"/>
  <c r="D27" i="18"/>
  <c r="C27" i="18"/>
  <c r="G25" i="18"/>
  <c r="F25" i="18"/>
  <c r="E25" i="18"/>
  <c r="D25" i="18"/>
  <c r="C25" i="18"/>
  <c r="G23" i="18"/>
  <c r="F23" i="18"/>
  <c r="E23" i="18"/>
  <c r="D23" i="18"/>
  <c r="C23" i="18"/>
  <c r="G21" i="18"/>
  <c r="F21" i="18"/>
  <c r="E21" i="18"/>
  <c r="D21" i="18"/>
  <c r="C21" i="18"/>
  <c r="G19" i="18"/>
  <c r="F19" i="18"/>
  <c r="E19" i="18"/>
  <c r="D19" i="18"/>
  <c r="C19" i="18"/>
  <c r="G17" i="18"/>
  <c r="F17" i="18"/>
  <c r="E17" i="18"/>
  <c r="D17" i="18"/>
  <c r="C17" i="18"/>
  <c r="G15" i="18"/>
  <c r="F15" i="18"/>
  <c r="E15" i="18"/>
  <c r="D15" i="18"/>
  <c r="C15" i="18"/>
  <c r="G13" i="18"/>
  <c r="F13" i="18"/>
  <c r="E13" i="18"/>
  <c r="D13" i="18"/>
  <c r="C13" i="18"/>
  <c r="G11" i="18"/>
  <c r="F11" i="18"/>
  <c r="E11" i="18"/>
  <c r="D11" i="18"/>
  <c r="C11" i="18"/>
  <c r="G9" i="18"/>
  <c r="F9" i="18"/>
  <c r="E9" i="18"/>
  <c r="D9" i="18"/>
  <c r="C9" i="18"/>
  <c r="G7" i="18"/>
  <c r="F7" i="18"/>
  <c r="E7" i="18"/>
  <c r="D7" i="18"/>
  <c r="C7" i="18"/>
  <c r="G5" i="18"/>
  <c r="F5" i="18"/>
  <c r="E5" i="18"/>
  <c r="D5" i="18"/>
  <c r="C5" i="18"/>
  <c r="G3" i="18"/>
  <c r="F3" i="18"/>
  <c r="E3" i="18"/>
  <c r="D3" i="18"/>
  <c r="C3" i="18"/>
  <c r="W68" i="14"/>
  <c r="T68" i="14"/>
  <c r="S68" i="14"/>
  <c r="P68" i="14"/>
  <c r="O68" i="14"/>
  <c r="L68" i="14"/>
  <c r="K68" i="14"/>
  <c r="H68" i="14"/>
  <c r="G68" i="14"/>
  <c r="V14" i="14"/>
  <c r="R14" i="14"/>
  <c r="N14" i="14"/>
  <c r="J14" i="14"/>
  <c r="B9" i="14"/>
  <c r="M7" i="14"/>
  <c r="G7" i="14"/>
  <c r="D7" i="14"/>
  <c r="J5" i="14"/>
  <c r="I5" i="14"/>
  <c r="H5" i="14"/>
  <c r="W68" i="13"/>
  <c r="T68" i="13"/>
  <c r="S68" i="13"/>
  <c r="P68" i="13"/>
  <c r="O68" i="13"/>
  <c r="L68" i="13"/>
  <c r="K68" i="13"/>
  <c r="H68" i="13"/>
  <c r="G68" i="13"/>
  <c r="V14" i="13"/>
  <c r="R14" i="13"/>
  <c r="N14" i="13"/>
  <c r="J14" i="13"/>
  <c r="B9" i="13"/>
  <c r="M7" i="13"/>
  <c r="G7" i="13"/>
  <c r="D7" i="13"/>
  <c r="J5" i="13"/>
  <c r="I5" i="13"/>
  <c r="H5" i="13"/>
  <c r="W68" i="9"/>
  <c r="T68" i="9"/>
  <c r="S68" i="9"/>
  <c r="P68" i="9"/>
  <c r="O68" i="9"/>
  <c r="L68" i="9"/>
  <c r="K68" i="9"/>
  <c r="H68" i="9"/>
  <c r="G68" i="9"/>
  <c r="V14" i="9"/>
  <c r="R14" i="9"/>
  <c r="N14" i="9"/>
  <c r="J14" i="9"/>
  <c r="B9" i="9"/>
  <c r="M7" i="9"/>
  <c r="G7" i="9"/>
  <c r="D7" i="9"/>
  <c r="J5" i="9"/>
  <c r="I5" i="9"/>
  <c r="H5" i="9"/>
  <c r="W68" i="8"/>
  <c r="T68" i="8"/>
  <c r="S68" i="8"/>
  <c r="P68" i="8"/>
  <c r="O68" i="8"/>
  <c r="L68" i="8"/>
  <c r="K68" i="8"/>
  <c r="H68" i="8"/>
  <c r="G68" i="8"/>
  <c r="V14" i="8"/>
  <c r="R14" i="8"/>
  <c r="N14" i="8"/>
  <c r="J14" i="8"/>
  <c r="B9" i="8"/>
  <c r="M7" i="8"/>
  <c r="G7" i="8"/>
  <c r="D7" i="8"/>
  <c r="J5" i="8"/>
  <c r="I5" i="8"/>
  <c r="H5" i="8"/>
  <c r="Z68" i="4"/>
  <c r="X66" i="4"/>
  <c r="U66" i="4"/>
  <c r="T66" i="4"/>
  <c r="P66" i="4"/>
  <c r="O66" i="4"/>
  <c r="L66" i="4"/>
  <c r="K66" i="4"/>
  <c r="H66" i="4"/>
  <c r="G66" i="4"/>
  <c r="W60" i="4"/>
  <c r="S60" i="4"/>
  <c r="N60" i="4"/>
  <c r="J60" i="4"/>
  <c r="W58" i="4"/>
  <c r="S58" i="4"/>
  <c r="N58" i="4"/>
  <c r="J58" i="4"/>
  <c r="W56" i="4"/>
  <c r="S56" i="4"/>
  <c r="N56" i="4"/>
  <c r="J56" i="4"/>
  <c r="W54" i="4"/>
  <c r="S54" i="4"/>
  <c r="N54" i="4"/>
  <c r="J54" i="4"/>
  <c r="W52" i="4"/>
  <c r="S52" i="4"/>
  <c r="N52" i="4"/>
  <c r="J52" i="4"/>
  <c r="W50" i="4"/>
  <c r="S50" i="4"/>
  <c r="N50" i="4"/>
  <c r="J50" i="4"/>
  <c r="W48" i="4"/>
  <c r="S48" i="4"/>
  <c r="N48" i="4"/>
  <c r="J48" i="4"/>
  <c r="W46" i="4"/>
  <c r="S46" i="4"/>
  <c r="N46" i="4"/>
  <c r="J46" i="4"/>
  <c r="W44" i="4"/>
  <c r="S44" i="4"/>
  <c r="N44" i="4"/>
  <c r="J44" i="4"/>
  <c r="W42" i="4"/>
  <c r="S42" i="4"/>
  <c r="N42" i="4"/>
  <c r="J42" i="4"/>
  <c r="W40" i="4"/>
  <c r="S40" i="4"/>
  <c r="N40" i="4"/>
  <c r="J40" i="4"/>
  <c r="W38" i="4"/>
  <c r="S38" i="4"/>
  <c r="N38" i="4"/>
  <c r="J38" i="4"/>
  <c r="W36" i="4"/>
  <c r="S36" i="4"/>
  <c r="N36" i="4"/>
  <c r="J36" i="4"/>
  <c r="W34" i="4"/>
  <c r="S34" i="4"/>
  <c r="N34" i="4"/>
  <c r="J34" i="4"/>
  <c r="W32" i="4"/>
  <c r="S32" i="4"/>
  <c r="N32" i="4"/>
  <c r="J32" i="4"/>
  <c r="W30" i="4"/>
  <c r="S30" i="4"/>
  <c r="N30" i="4"/>
  <c r="J30" i="4"/>
  <c r="W28" i="4"/>
  <c r="S28" i="4"/>
  <c r="N28" i="4"/>
  <c r="J28" i="4"/>
  <c r="W26" i="4"/>
  <c r="S26" i="4"/>
  <c r="N26" i="4"/>
  <c r="J26" i="4"/>
  <c r="W24" i="4"/>
  <c r="S24" i="4"/>
  <c r="N24" i="4"/>
  <c r="J24" i="4"/>
  <c r="W22" i="4"/>
  <c r="S22" i="4"/>
  <c r="N22" i="4"/>
  <c r="J22" i="4"/>
  <c r="B18" i="4"/>
  <c r="B12" i="4"/>
  <c r="V39" i="17"/>
  <c r="V40" i="17" s="1"/>
  <c r="S39" i="17"/>
  <c r="S40" i="17" s="1"/>
  <c r="S41" i="17" s="1"/>
  <c r="R39" i="17"/>
  <c r="R40" i="17" s="1"/>
  <c r="R41" i="17" s="1"/>
  <c r="N39" i="17"/>
  <c r="N40" i="17" s="1"/>
  <c r="N41" i="17" s="1"/>
  <c r="M39" i="17"/>
  <c r="M40" i="17" s="1"/>
  <c r="M41" i="17" s="1"/>
  <c r="J39" i="17"/>
  <c r="J40" i="17" s="1"/>
  <c r="J41" i="17" s="1"/>
  <c r="I39" i="17"/>
  <c r="I40" i="17" s="1"/>
  <c r="I41" i="17" s="1"/>
  <c r="F39" i="17"/>
  <c r="F40" i="17" s="1"/>
  <c r="F41" i="17" s="1"/>
  <c r="E39" i="17"/>
  <c r="E40" i="17" s="1"/>
  <c r="E41" i="17" s="1"/>
  <c r="U38" i="17"/>
  <c r="Q38" i="17"/>
  <c r="L38" i="17"/>
  <c r="H38" i="17"/>
  <c r="O67" i="4" l="1"/>
  <c r="O68" i="4" s="1"/>
  <c r="L67" i="4"/>
  <c r="L68" i="4" s="1"/>
  <c r="U67" i="4"/>
  <c r="U68" i="4" s="1"/>
  <c r="K67" i="4"/>
  <c r="K68" i="4" s="1"/>
  <c r="T67" i="4"/>
  <c r="T68" i="4" s="1"/>
  <c r="H67" i="4"/>
  <c r="H68" i="4" s="1"/>
  <c r="P67" i="4"/>
  <c r="P68" i="4" s="1"/>
  <c r="G67" i="4"/>
  <c r="G68" i="4" s="1"/>
  <c r="X67" i="4"/>
  <c r="X68" i="4" s="1"/>
  <c r="AC68" i="4" l="1"/>
  <c r="F2" i="4" s="1"/>
</calcChain>
</file>

<file path=xl/sharedStrings.xml><?xml version="1.0" encoding="utf-8"?>
<sst xmlns="http://schemas.openxmlformats.org/spreadsheetml/2006/main" count="825" uniqueCount="222">
  <si>
    <t>共済目的</t>
    <phoneticPr fontId="1"/>
  </si>
  <si>
    <t>組合員記入日</t>
    <phoneticPr fontId="1"/>
  </si>
  <si>
    <t>水稲</t>
    <phoneticPr fontId="1"/>
  </si>
  <si>
    <t>引受方式</t>
    <phoneticPr fontId="1"/>
  </si>
  <si>
    <t>大地区</t>
    <phoneticPr fontId="1"/>
  </si>
  <si>
    <t>小地区</t>
    <phoneticPr fontId="1"/>
  </si>
  <si>
    <t>組合員等氏名</t>
    <phoneticPr fontId="1"/>
  </si>
  <si>
    <t>品　名
(品 種 名)</t>
    <phoneticPr fontId="1"/>
  </si>
  <si>
    <t>用途</t>
    <phoneticPr fontId="1"/>
  </si>
  <si>
    <t>規格
(等級)</t>
    <phoneticPr fontId="1"/>
  </si>
  <si>
    <t>出荷先</t>
    <phoneticPr fontId="1"/>
  </si>
  <si>
    <t>2.農産物の期首棚卸高</t>
    <phoneticPr fontId="1"/>
  </si>
  <si>
    <t>3.事業消費（家事消費）</t>
    <phoneticPr fontId="1"/>
  </si>
  <si>
    <t>4.農産物の期末棚卸高</t>
    <phoneticPr fontId="1"/>
  </si>
  <si>
    <t>5.廃棄又は亡失</t>
    <phoneticPr fontId="1"/>
  </si>
  <si>
    <t>摘要</t>
    <phoneticPr fontId="1"/>
  </si>
  <si>
    <t>合計</t>
    <phoneticPr fontId="1"/>
  </si>
  <si>
    <t>①</t>
    <phoneticPr fontId="1"/>
  </si>
  <si>
    <t>②</t>
    <phoneticPr fontId="1"/>
  </si>
  <si>
    <t>数量</t>
    <phoneticPr fontId="1"/>
  </si>
  <si>
    <t>（㎏）</t>
    <phoneticPr fontId="1"/>
  </si>
  <si>
    <t>金額</t>
    <phoneticPr fontId="1"/>
  </si>
  <si>
    <t>（円）</t>
    <phoneticPr fontId="1"/>
  </si>
  <si>
    <t>単価</t>
    <phoneticPr fontId="1"/>
  </si>
  <si>
    <t>（円/kg）</t>
    <phoneticPr fontId="1"/>
  </si>
  <si>
    <t>（円）</t>
    <rPh sb="1" eb="2">
      <t>エン</t>
    </rPh>
    <phoneticPr fontId="1"/>
  </si>
  <si>
    <t>日</t>
    <rPh sb="0" eb="1">
      <t>ヒ</t>
    </rPh>
    <phoneticPr fontId="1"/>
  </si>
  <si>
    <t>月</t>
    <rPh sb="0" eb="1">
      <t>ガツ</t>
    </rPh>
    <phoneticPr fontId="1"/>
  </si>
  <si>
    <t>年</t>
    <rPh sb="0" eb="1">
      <t>ネン</t>
    </rPh>
    <phoneticPr fontId="1"/>
  </si>
  <si>
    <t>令和</t>
    <rPh sb="0" eb="2">
      <t>レイワ</t>
    </rPh>
    <phoneticPr fontId="1"/>
  </si>
  <si>
    <t>収穫量の確認方法</t>
    <phoneticPr fontId="1"/>
  </si>
  <si>
    <t xml:space="preserve">  Download用　：　Excel版</t>
    <phoneticPr fontId="1"/>
  </si>
  <si>
    <t>メッセージ</t>
    <phoneticPr fontId="1"/>
  </si>
  <si>
    <t>㊞　　</t>
    <phoneticPr fontId="1"/>
  </si>
  <si>
    <t>用途</t>
    <rPh sb="0" eb="2">
      <t>ヨウト</t>
    </rPh>
    <phoneticPr fontId="1"/>
  </si>
  <si>
    <t>規格</t>
    <rPh sb="0" eb="2">
      <t>キカク</t>
    </rPh>
    <phoneticPr fontId="1"/>
  </si>
  <si>
    <t>１等</t>
    <rPh sb="1" eb="2">
      <t>トウ</t>
    </rPh>
    <phoneticPr fontId="1"/>
  </si>
  <si>
    <t>２等</t>
    <rPh sb="1" eb="2">
      <t>トウ</t>
    </rPh>
    <phoneticPr fontId="1"/>
  </si>
  <si>
    <t>３等</t>
    <rPh sb="1" eb="2">
      <t>トウ</t>
    </rPh>
    <phoneticPr fontId="1"/>
  </si>
  <si>
    <t>くず</t>
    <phoneticPr fontId="1"/>
  </si>
  <si>
    <t>品種</t>
    <rPh sb="0" eb="2">
      <t>ヒンシュ</t>
    </rPh>
    <phoneticPr fontId="1"/>
  </si>
  <si>
    <t>HINSYU_CD</t>
  </si>
  <si>
    <t>HINSYU_NM</t>
  </si>
  <si>
    <t>きらら３９７</t>
  </si>
  <si>
    <t>ほしのゆめ</t>
  </si>
  <si>
    <t>あきほ</t>
  </si>
  <si>
    <t>ゆきまる</t>
  </si>
  <si>
    <t>ゆきひかり</t>
  </si>
  <si>
    <t>彩</t>
  </si>
  <si>
    <t>ほのか２２４</t>
  </si>
  <si>
    <t>はなぶさ</t>
  </si>
  <si>
    <t>空育１２５号</t>
  </si>
  <si>
    <t>上育３９３号</t>
  </si>
  <si>
    <t>ゆきしずく</t>
  </si>
  <si>
    <t>巴まさり</t>
  </si>
  <si>
    <t>きたいぶき</t>
  </si>
  <si>
    <t>上育３９４号</t>
  </si>
  <si>
    <t>ハヤカゼ</t>
  </si>
  <si>
    <t>キタヒカリ</t>
  </si>
  <si>
    <t>はやまさり</t>
  </si>
  <si>
    <t>ともひかり</t>
  </si>
  <si>
    <t>キタアケ</t>
  </si>
  <si>
    <t>初雫</t>
  </si>
  <si>
    <t>ほしたろう</t>
  </si>
  <si>
    <t>吟風</t>
  </si>
  <si>
    <t>ななつぼし</t>
  </si>
  <si>
    <t>あやひめ</t>
  </si>
  <si>
    <t>大地の星</t>
  </si>
  <si>
    <t>ふっくりんこ</t>
  </si>
  <si>
    <t>おぼろづき</t>
  </si>
  <si>
    <t>ほしまる</t>
  </si>
  <si>
    <t>彗星</t>
  </si>
  <si>
    <t>ゆめぴりか</t>
  </si>
  <si>
    <t>きたくりん</t>
  </si>
  <si>
    <t>きたしずく</t>
  </si>
  <si>
    <t>そらゆき</t>
  </si>
  <si>
    <t>北瑞穂</t>
  </si>
  <si>
    <t>雪の穂</t>
  </si>
  <si>
    <t>ゆきのめぐみ</t>
  </si>
  <si>
    <t>ゆきさやか</t>
  </si>
  <si>
    <t>ほしのこ</t>
  </si>
  <si>
    <t>雪ごぜん</t>
  </si>
  <si>
    <t>北海330号</t>
  </si>
  <si>
    <t>ゆきのつや</t>
  </si>
  <si>
    <t>きたあおば</t>
  </si>
  <si>
    <t>たちじょうぶ</t>
  </si>
  <si>
    <t>きたげんき</t>
  </si>
  <si>
    <t>その他うるち</t>
  </si>
  <si>
    <t>はくちょうもち</t>
  </si>
  <si>
    <t>風の子もち</t>
  </si>
  <si>
    <t>たんねもち</t>
  </si>
  <si>
    <t>おんねもち</t>
  </si>
  <si>
    <t>工藤糯</t>
  </si>
  <si>
    <t>しろくまもち</t>
  </si>
  <si>
    <t>きたゆきもち</t>
  </si>
  <si>
    <t>きたふくもち</t>
  </si>
  <si>
    <t>きたのむらさき</t>
  </si>
  <si>
    <t>その他もち</t>
  </si>
  <si>
    <t>NO</t>
  </si>
  <si>
    <t>籾出荷</t>
    <rPh sb="0" eb="1">
      <t>モミ</t>
    </rPh>
    <rPh sb="1" eb="3">
      <t>シュッカ</t>
    </rPh>
    <phoneticPr fontId="1"/>
  </si>
  <si>
    <t>摘要</t>
    <rPh sb="0" eb="2">
      <t>テキヨウ</t>
    </rPh>
    <phoneticPr fontId="1"/>
  </si>
  <si>
    <t>籾貯蔵</t>
    <rPh sb="0" eb="1">
      <t>モミ</t>
    </rPh>
    <rPh sb="1" eb="3">
      <t>チョゾウ</t>
    </rPh>
    <phoneticPr fontId="1"/>
  </si>
  <si>
    <t>ページ合計</t>
    <rPh sb="3" eb="5">
      <t>ゴウケイ</t>
    </rPh>
    <phoneticPr fontId="1"/>
  </si>
  <si>
    <t>全ページ合計</t>
    <rPh sb="0" eb="1">
      <t>ゼン</t>
    </rPh>
    <rPh sb="4" eb="6">
      <t>ゴウケイ</t>
    </rPh>
    <phoneticPr fontId="1"/>
  </si>
  <si>
    <t>○○</t>
    <phoneticPr fontId="1"/>
  </si>
  <si>
    <t>種子</t>
    <rPh sb="0" eb="2">
      <t>シュシ</t>
    </rPh>
    <phoneticPr fontId="1"/>
  </si>
  <si>
    <t>○○○</t>
    <phoneticPr fontId="1"/>
  </si>
  <si>
    <t>NG数</t>
    <rPh sb="2" eb="3">
      <t>スウ</t>
    </rPh>
    <phoneticPr fontId="1"/>
  </si>
  <si>
    <t>1.販売金額</t>
    <phoneticPr fontId="1"/>
  </si>
  <si>
    <t>1.販売金額</t>
    <phoneticPr fontId="1"/>
  </si>
  <si>
    <t>OK</t>
  </si>
  <si>
    <t>令和</t>
    <phoneticPr fontId="1"/>
  </si>
  <si>
    <t>年産　水稲共済　販売金額等の品目別内訳書</t>
    <phoneticPr fontId="1"/>
  </si>
  <si>
    <t>引受方式</t>
    <rPh sb="0" eb="2">
      <t>ヒキウケ</t>
    </rPh>
    <rPh sb="2" eb="4">
      <t>ホウシキ</t>
    </rPh>
    <phoneticPr fontId="1"/>
  </si>
  <si>
    <t>全相殺方式</t>
    <rPh sb="0" eb="1">
      <t>ゼン</t>
    </rPh>
    <rPh sb="1" eb="3">
      <t>ソウサイ</t>
    </rPh>
    <rPh sb="3" eb="5">
      <t>ホウシキ</t>
    </rPh>
    <phoneticPr fontId="1"/>
  </si>
  <si>
    <t>1、品名（品種名）、出荷先、数量、金額、単価を用途ごと、規格（等級）ごとに記入してください。</t>
  </si>
  <si>
    <t xml:space="preserve">（記入についてのお願い） </t>
  </si>
  <si>
    <t>　　る資料（総勘定元帳等）を添付してください。</t>
    <phoneticPr fontId="1"/>
  </si>
  <si>
    <t>　　規格（等級）、出荷先、数量、金額を内訳に記入し数量が記載されている資料を提出してください。</t>
    <phoneticPr fontId="1"/>
  </si>
  <si>
    <t>本年産水稲以外の品目</t>
    <rPh sb="0" eb="1">
      <t>ホン</t>
    </rPh>
    <rPh sb="1" eb="3">
      <t>ネンサン</t>
    </rPh>
    <rPh sb="3" eb="5">
      <t>スイトウ</t>
    </rPh>
    <rPh sb="5" eb="7">
      <t>イガイ</t>
    </rPh>
    <rPh sb="8" eb="10">
      <t>ヒンモク</t>
    </rPh>
    <phoneticPr fontId="1"/>
  </si>
  <si>
    <t>署名欄</t>
    <rPh sb="0" eb="2">
      <t>ショメイ</t>
    </rPh>
    <rPh sb="2" eb="3">
      <t>ラン</t>
    </rPh>
    <phoneticPr fontId="1"/>
  </si>
  <si>
    <t>1ページ</t>
    <phoneticPr fontId="1"/>
  </si>
  <si>
    <t>２ページ</t>
    <phoneticPr fontId="1"/>
  </si>
  <si>
    <t>３ページ</t>
    <phoneticPr fontId="1"/>
  </si>
  <si>
    <t>４ページ</t>
    <phoneticPr fontId="1"/>
  </si>
  <si>
    <t>５ページ</t>
    <phoneticPr fontId="1"/>
  </si>
  <si>
    <t>○</t>
    <phoneticPr fontId="1"/>
  </si>
  <si>
    <t>　　品目の「数量・単価」欄の記入は必要ありません。本年産水稲以外の品目の合計金額の内訳が記載されてい</t>
    <phoneticPr fontId="1"/>
  </si>
  <si>
    <t>主食用米</t>
    <rPh sb="0" eb="2">
      <t>シュショク</t>
    </rPh>
    <rPh sb="2" eb="3">
      <t>ヨウ</t>
    </rPh>
    <rPh sb="3" eb="4">
      <t>マイ</t>
    </rPh>
    <phoneticPr fontId="1"/>
  </si>
  <si>
    <t>加工用米</t>
    <rPh sb="0" eb="2">
      <t>カコウ</t>
    </rPh>
    <rPh sb="2" eb="3">
      <t>ヨウ</t>
    </rPh>
    <rPh sb="3" eb="4">
      <t>マイ</t>
    </rPh>
    <phoneticPr fontId="1"/>
  </si>
  <si>
    <t>飼料用米</t>
    <rPh sb="0" eb="2">
      <t>シリョウ</t>
    </rPh>
    <rPh sb="2" eb="3">
      <t>ヨウ</t>
    </rPh>
    <rPh sb="3" eb="4">
      <t>マイ</t>
    </rPh>
    <phoneticPr fontId="1"/>
  </si>
  <si>
    <t>規格外
(色下・中間米含む)</t>
    <rPh sb="0" eb="3">
      <t>キカクガイ</t>
    </rPh>
    <rPh sb="5" eb="6">
      <t>イロ</t>
    </rPh>
    <rPh sb="6" eb="7">
      <t>シタ</t>
    </rPh>
    <rPh sb="8" eb="10">
      <t>チュウカン</t>
    </rPh>
    <rPh sb="10" eb="11">
      <t>マイ</t>
    </rPh>
    <rPh sb="11" eb="12">
      <t>フク</t>
    </rPh>
    <phoneticPr fontId="1"/>
  </si>
  <si>
    <t>米粉用米</t>
    <rPh sb="0" eb="2">
      <t>コメコ</t>
    </rPh>
    <rPh sb="2" eb="3">
      <t>ヨウ</t>
    </rPh>
    <rPh sb="3" eb="4">
      <t>マイ</t>
    </rPh>
    <phoneticPr fontId="1"/>
  </si>
  <si>
    <t>くず</t>
    <phoneticPr fontId="1"/>
  </si>
  <si>
    <t>醸造用米</t>
    <rPh sb="0" eb="2">
      <t>ジョウゾウ</t>
    </rPh>
    <rPh sb="2" eb="3">
      <t>ヨウ</t>
    </rPh>
    <rPh sb="3" eb="4">
      <t>マイ</t>
    </rPh>
    <phoneticPr fontId="1"/>
  </si>
  <si>
    <t>組合記入欄</t>
    <rPh sb="0" eb="5">
      <t>クミアイキニュウラン</t>
    </rPh>
    <phoneticPr fontId="1"/>
  </si>
  <si>
    <t>2、用途（主食用米、加工用米、種子、飼料用米、米粉用米、醸造用米）はあてはまる項目を選択してください。</t>
    <rPh sb="42" eb="44">
      <t>センタク</t>
    </rPh>
    <phoneticPr fontId="1"/>
  </si>
  <si>
    <t>3、規格（１等、2等、3等、規格外(色選下、中間米含む)、くず）はあてはまる項目を選択してください。</t>
    <phoneticPr fontId="1"/>
  </si>
  <si>
    <t>5、合計金額が「損益計算書」と一致するよう本年産水稲以外の品目の金額も記入してください。本年産水稲以外の</t>
    <phoneticPr fontId="1"/>
  </si>
  <si>
    <t>6、仮渡共済金希望(11月提出)の場合でＪＡ以外に出荷した場合は、売上伝票等の収穫物の品名（品種名）、用途、</t>
    <phoneticPr fontId="1"/>
  </si>
  <si>
    <t>7、内訳欄について、資料を添付する場合は摘要（資料添付）に○をしてください。</t>
    <phoneticPr fontId="1"/>
  </si>
  <si>
    <t>4、籾で出荷、貯蔵する場合は、その分を区分し摘要欄に「籾出荷」または「籾貯蔵」と記入し、数量、金額、単価を</t>
    <phoneticPr fontId="1"/>
  </si>
  <si>
    <t>　　記入してください。</t>
    <phoneticPr fontId="1"/>
  </si>
  <si>
    <t>②/①</t>
    <phoneticPr fontId="1"/>
  </si>
  <si>
    <t>＊この内訳書の内容を確認するため、別途、売上伝票等の閲覧を求める場合がありますからご了承ください。</t>
    <phoneticPr fontId="1"/>
  </si>
  <si>
    <t>大地区</t>
  </si>
  <si>
    <t>小地区</t>
  </si>
  <si>
    <t>組合員等氏名</t>
  </si>
  <si>
    <t xml:space="preserve">  Download用　：　Excel版</t>
  </si>
  <si>
    <t>令和</t>
  </si>
  <si>
    <t>年産　水稲共済　販売金額等の品目別内訳書</t>
  </si>
  <si>
    <t>組合員記入日</t>
  </si>
  <si>
    <t>○</t>
  </si>
  <si>
    <t>○○</t>
  </si>
  <si>
    <t>稲作　一郎</t>
    <rPh sb="0" eb="2">
      <t>イナサク</t>
    </rPh>
    <rPh sb="3" eb="5">
      <t>イチロウ</t>
    </rPh>
    <phoneticPr fontId="1"/>
  </si>
  <si>
    <t>㊞　　</t>
  </si>
  <si>
    <t>共済目的</t>
  </si>
  <si>
    <t>水稲</t>
  </si>
  <si>
    <t>引受方式</t>
  </si>
  <si>
    <t>収穫量の確認方法</t>
  </si>
  <si>
    <t xml:space="preserve"> ※署名又は押印をお願いいたします。</t>
  </si>
  <si>
    <t>品　名
(品 種 名)</t>
  </si>
  <si>
    <t>用途</t>
  </si>
  <si>
    <t>規格
(等級)</t>
  </si>
  <si>
    <t>1.販売金額</t>
  </si>
  <si>
    <t>2.農産物の期首棚卸高</t>
  </si>
  <si>
    <t>3.事業消費（家事消費）</t>
  </si>
  <si>
    <t>4.農産物の期末棚卸高</t>
  </si>
  <si>
    <t>5.廃棄又は亡失</t>
  </si>
  <si>
    <t>摘要</t>
  </si>
  <si>
    <t>出荷先</t>
  </si>
  <si>
    <t>数量</t>
  </si>
  <si>
    <t>金額</t>
  </si>
  <si>
    <t>（㎏）</t>
  </si>
  <si>
    <t>（円）</t>
  </si>
  <si>
    <t>合計</t>
  </si>
  <si>
    <t>単価</t>
  </si>
  <si>
    <t>（円/kg）</t>
  </si>
  <si>
    <t>①</t>
  </si>
  <si>
    <t>②</t>
  </si>
  <si>
    <t>②/①</t>
  </si>
  <si>
    <t>△△商店</t>
  </si>
  <si>
    <t/>
  </si>
  <si>
    <t>くず</t>
  </si>
  <si>
    <t>JA○○</t>
  </si>
  <si>
    <t>メッセージ</t>
  </si>
  <si>
    <t>○○○</t>
    <phoneticPr fontId="1"/>
  </si>
  <si>
    <t>ゆきむつみ</t>
  </si>
  <si>
    <t>そらゆたか</t>
  </si>
  <si>
    <t>SUI</t>
    <phoneticPr fontId="1"/>
  </si>
  <si>
    <t>SSS</t>
    <phoneticPr fontId="1"/>
  </si>
  <si>
    <t>MEIGARA_CD</t>
  </si>
  <si>
    <t>MEIGARA_NAME</t>
  </si>
  <si>
    <t>SSSは主食用品種に絞っている。</t>
    <rPh sb="4" eb="7">
      <t>シュショクヨウ</t>
    </rPh>
    <rPh sb="7" eb="9">
      <t>ヒンシュ</t>
    </rPh>
    <rPh sb="10" eb="11">
      <t>シボ</t>
    </rPh>
    <phoneticPr fontId="1"/>
  </si>
  <si>
    <t>ただし、きたあおば・たちじょうぶ・そらゆたかは飼料用のコードを用いている。</t>
    <rPh sb="23" eb="26">
      <t>シリョウヨウ</t>
    </rPh>
    <rPh sb="31" eb="32">
      <t>モチ</t>
    </rPh>
    <phoneticPr fontId="1"/>
  </si>
  <si>
    <t>前年産米</t>
    <rPh sb="0" eb="1">
      <t>ゼン</t>
    </rPh>
    <rPh sb="1" eb="2">
      <t>ネン</t>
    </rPh>
    <rPh sb="2" eb="3">
      <t>サン</t>
    </rPh>
    <rPh sb="3" eb="4">
      <t>マイ</t>
    </rPh>
    <phoneticPr fontId="1"/>
  </si>
  <si>
    <t>資料添付</t>
    <rPh sb="0" eb="2">
      <t>シリョウ</t>
    </rPh>
    <rPh sb="2" eb="4">
      <t>テンプ</t>
    </rPh>
    <phoneticPr fontId="1"/>
  </si>
  <si>
    <t>前年産米</t>
  </si>
  <si>
    <t>MEIGARA_NAME3</t>
  </si>
  <si>
    <t>上育471号(えみまる)</t>
  </si>
  <si>
    <t>ゆめぴりか</t>
    <phoneticPr fontId="1"/>
  </si>
  <si>
    <t>本年産水稲以外の
品目</t>
    <phoneticPr fontId="1"/>
  </si>
  <si>
    <t>上育471号(えみまる)</t>
    <phoneticPr fontId="1"/>
  </si>
  <si>
    <t>上育471号(えみまる)</t>
    <phoneticPr fontId="1"/>
  </si>
  <si>
    <t>(資料添付)</t>
    <rPh sb="1" eb="3">
      <t>シリョウ</t>
    </rPh>
    <rPh sb="3" eb="5">
      <t>テンプ</t>
    </rPh>
    <phoneticPr fontId="1"/>
  </si>
  <si>
    <t>(資料添付)</t>
    <phoneticPr fontId="1"/>
  </si>
  <si>
    <t xml:space="preserve"> ※ 法人名及び代表者名の署名又は法人印の押印をお願いいたします。</t>
    <rPh sb="3" eb="5">
      <t>ホウジン</t>
    </rPh>
    <rPh sb="5" eb="6">
      <t>メイ</t>
    </rPh>
    <rPh sb="6" eb="7">
      <t>オヨ</t>
    </rPh>
    <rPh sb="8" eb="11">
      <t>ダイヒョウシャ</t>
    </rPh>
    <rPh sb="11" eb="12">
      <t>メイ</t>
    </rPh>
    <rPh sb="13" eb="15">
      <t>ショメイ</t>
    </rPh>
    <rPh sb="15" eb="16">
      <t>マタ</t>
    </rPh>
    <rPh sb="17" eb="19">
      <t>ホウジン</t>
    </rPh>
    <rPh sb="19" eb="20">
      <t>イン</t>
    </rPh>
    <rPh sb="21" eb="23">
      <t>オウイン</t>
    </rPh>
    <rPh sb="25" eb="26">
      <t>ネガ</t>
    </rPh>
    <phoneticPr fontId="1"/>
  </si>
  <si>
    <t>署名又は押印をお願いいたします。（法人の場合：法人名及び代表者名の署名又は法人印の押印）</t>
    <rPh sb="0" eb="2">
      <t>ショメイ</t>
    </rPh>
    <rPh sb="2" eb="3">
      <t>マタ</t>
    </rPh>
    <rPh sb="4" eb="6">
      <t>オウイン</t>
    </rPh>
    <rPh sb="8" eb="9">
      <t>ネガ</t>
    </rPh>
    <rPh sb="17" eb="19">
      <t>ホウジン</t>
    </rPh>
    <rPh sb="20" eb="22">
      <t>バアイ</t>
    </rPh>
    <rPh sb="23" eb="25">
      <t>ホウジン</t>
    </rPh>
    <rPh sb="25" eb="26">
      <t>メイ</t>
    </rPh>
    <rPh sb="26" eb="27">
      <t>オヨ</t>
    </rPh>
    <rPh sb="28" eb="31">
      <t>ダイヒョウシャ</t>
    </rPh>
    <rPh sb="31" eb="32">
      <t>メイ</t>
    </rPh>
    <rPh sb="33" eb="35">
      <t>ショメイ</t>
    </rPh>
    <rPh sb="35" eb="36">
      <t>マタ</t>
    </rPh>
    <rPh sb="37" eb="39">
      <t>ホウジン</t>
    </rPh>
    <rPh sb="39" eb="40">
      <t>イン</t>
    </rPh>
    <rPh sb="41" eb="43">
      <t>オウイン</t>
    </rPh>
    <phoneticPr fontId="1"/>
  </si>
  <si>
    <t>こちらは、個人用の入力例です。</t>
    <rPh sb="5" eb="8">
      <t>コジンヨウ</t>
    </rPh>
    <rPh sb="9" eb="11">
      <t>ニュウリョク</t>
    </rPh>
    <rPh sb="11" eb="12">
      <t>レイ</t>
    </rPh>
    <phoneticPr fontId="1"/>
  </si>
  <si>
    <t>こちらは、法人用の入力例です。</t>
    <rPh sb="5" eb="7">
      <t>ホウジン</t>
    </rPh>
    <rPh sb="7" eb="8">
      <t>ヨウ</t>
    </rPh>
    <rPh sb="9" eb="11">
      <t>ニュウリョク</t>
    </rPh>
    <rPh sb="11" eb="12">
      <t>レイ</t>
    </rPh>
    <phoneticPr fontId="1"/>
  </si>
  <si>
    <t>ななつぼし</t>
    <phoneticPr fontId="1"/>
  </si>
  <si>
    <t>ゆめぴりか</t>
    <phoneticPr fontId="1"/>
  </si>
  <si>
    <t>籾貯蔵</t>
    <rPh sb="0" eb="1">
      <t>モミ</t>
    </rPh>
    <rPh sb="1" eb="3">
      <t>チョゾウ</t>
    </rPh>
    <phoneticPr fontId="1"/>
  </si>
  <si>
    <t>資料添付</t>
    <phoneticPr fontId="1"/>
  </si>
  <si>
    <t>〔 内 訳 〕 入力例の（入力についてのお願い）に留意のうえ記入してください。</t>
    <rPh sb="8" eb="10">
      <t>ニュウリョク</t>
    </rPh>
    <rPh sb="13" eb="15">
      <t>ニュウリョク</t>
    </rPh>
    <phoneticPr fontId="1"/>
  </si>
  <si>
    <t>株式会社○○アグリ　代表　稲作　一郎</t>
    <rPh sb="0" eb="2">
      <t>カブシキ</t>
    </rPh>
    <rPh sb="2" eb="4">
      <t>ガイシャ</t>
    </rPh>
    <rPh sb="10" eb="12">
      <t>ダイヒョウ</t>
    </rPh>
    <rPh sb="13" eb="15">
      <t>イナサク</t>
    </rPh>
    <rPh sb="16" eb="18">
      <t>イチロウ</t>
    </rPh>
    <phoneticPr fontId="1"/>
  </si>
  <si>
    <t>白色申告書調査</t>
    <rPh sb="0" eb="1">
      <t>シロ</t>
    </rPh>
    <phoneticPr fontId="1"/>
  </si>
  <si>
    <t>全相殺方式</t>
    <rPh sb="0" eb="3">
      <t>ゼンソウサイ</t>
    </rPh>
    <phoneticPr fontId="1"/>
  </si>
  <si>
    <t>白色申告書調査</t>
    <rPh sb="0" eb="1">
      <t>シロ</t>
    </rPh>
    <phoneticPr fontId="1"/>
  </si>
  <si>
    <t>〔 合 計 〕 個人の場合は、収支内訳書(農業所得用)「収入金額の明細」の水稲に係る数値が、法人の場合は、損益計算書の農産物売上高、事業消費高、期首棚卸高、期末棚卸高の数値が合計に記入する各項目の数値と一致します。</t>
    <rPh sb="15" eb="20">
      <t>シュウシウチワケショ</t>
    </rPh>
    <rPh sb="33" eb="35">
      <t>メイサイ</t>
    </rPh>
    <phoneticPr fontId="1"/>
  </si>
  <si>
    <t>様式例第１号の８</t>
    <phoneticPr fontId="1"/>
  </si>
  <si>
    <t>様式例第１号の８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</si>
</sst>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0"/>
      <color theme="1"/>
      <name val="ＭＳ Ｐ明朝"/>
      <family val="1"/>
      <charset val="128"/>
    </font>
    <font>
      <sz val="11"/>
      <color theme="1"/>
      <name val="ＭＳ Ｐ明朝"/>
      <family val="1"/>
      <charset val="128"/>
    </font>
    <font>
      <sz val="8"/>
      <color theme="1"/>
      <name val="ＭＳ Ｐ明朝"/>
      <family val="1"/>
      <charset val="128"/>
    </font>
    <font>
      <sz val="12"/>
      <color theme="1"/>
      <name val="ＭＳ Ｐ明朝"/>
      <family val="1"/>
      <charset val="128"/>
    </font>
    <font>
      <sz val="11"/>
      <color theme="1"/>
      <name val="ＭＳ Ｐゴシック"/>
      <family val="2"/>
      <charset val="128"/>
      <scheme val="minor"/>
    </font>
    <font>
      <sz val="10"/>
      <color theme="1"/>
      <name val="メイリオ"/>
      <family val="3"/>
      <charset val="128"/>
    </font>
    <font>
      <b/>
      <sz val="10"/>
      <color theme="1"/>
      <name val="HGSｺﾞｼｯｸM"/>
      <family val="3"/>
      <charset val="128"/>
    </font>
    <font>
      <b/>
      <sz val="11"/>
      <color theme="1"/>
      <name val="HGSｺﾞｼｯｸM"/>
      <family val="3"/>
      <charset val="128"/>
    </font>
    <font>
      <sz val="11"/>
      <color indexed="8"/>
      <name val="ＭＳ Ｐゴシック"/>
      <family val="3"/>
      <charset val="128"/>
    </font>
    <font>
      <b/>
      <sz val="12"/>
      <color theme="1"/>
      <name val="HGSｺﾞｼｯｸM"/>
      <family val="3"/>
      <charset val="128"/>
    </font>
    <font>
      <sz val="12"/>
      <color theme="1"/>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
      <sz val="9"/>
      <color theme="1"/>
      <name val="ＭＳ Ｐ明朝"/>
      <family val="1"/>
      <charset val="128"/>
    </font>
    <font>
      <b/>
      <sz val="36"/>
      <color theme="0"/>
      <name val="ＭＳ Ｐゴシック"/>
      <family val="3"/>
      <charset val="128"/>
    </font>
    <font>
      <b/>
      <sz val="22"/>
      <color rgb="FFFF0000"/>
      <name val="ＭＳ Ｐゴシック"/>
      <family val="3"/>
      <charset val="128"/>
    </font>
    <font>
      <sz val="11"/>
      <color indexed="8"/>
      <name val="ＭＳ Ｐゴシック"/>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indexed="22"/>
        <bgColor indexed="0"/>
      </patternFill>
    </fill>
    <fill>
      <patternFill patternType="solid">
        <fgColor rgb="FFFFFF66"/>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70C0"/>
        <bgColor indexed="64"/>
      </patternFill>
    </fill>
  </fills>
  <borders count="3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bottom/>
      <diagonal/>
    </border>
    <border diagonalUp="1">
      <left style="hair">
        <color auto="1"/>
      </left>
      <right style="hair">
        <color auto="1"/>
      </right>
      <top style="hair">
        <color auto="1"/>
      </top>
      <bottom style="hair">
        <color auto="1"/>
      </bottom>
      <diagonal style="hair">
        <color auto="1"/>
      </diagonal>
    </border>
    <border>
      <left/>
      <right style="hair">
        <color auto="1"/>
      </right>
      <top/>
      <bottom/>
      <diagonal/>
    </border>
    <border>
      <left style="thin">
        <color rgb="FFC00000"/>
      </left>
      <right style="thin">
        <color rgb="FFC00000"/>
      </right>
      <top style="thin">
        <color rgb="FFC00000"/>
      </top>
      <bottom style="thin">
        <color rgb="FFC00000"/>
      </bottom>
      <diagonal/>
    </border>
    <border>
      <left style="thin">
        <color rgb="FFC00000"/>
      </left>
      <right/>
      <top style="thin">
        <color rgb="FFC00000"/>
      </top>
      <bottom style="thin">
        <color rgb="FFC00000"/>
      </bottom>
      <diagonal/>
    </border>
    <border>
      <left/>
      <right style="thin">
        <color rgb="FFC00000"/>
      </right>
      <top style="thin">
        <color rgb="FFC00000"/>
      </top>
      <bottom style="thin">
        <color rgb="FFC00000"/>
      </bottom>
      <diagonal/>
    </border>
    <border>
      <left/>
      <right/>
      <top style="thin">
        <color rgb="FFC00000"/>
      </top>
      <bottom style="thin">
        <color rgb="FFC00000"/>
      </bottom>
      <diagonal/>
    </border>
    <border diagonalUp="1">
      <left style="thin">
        <color rgb="FFC00000"/>
      </left>
      <right style="thin">
        <color rgb="FFC00000"/>
      </right>
      <top style="thin">
        <color rgb="FFC00000"/>
      </top>
      <bottom style="thin">
        <color rgb="FFC00000"/>
      </bottom>
      <diagonal style="thin">
        <color rgb="FFC00000"/>
      </diagonal>
    </border>
    <border>
      <left style="thin">
        <color auto="1"/>
      </left>
      <right style="thin">
        <color auto="1"/>
      </right>
      <top style="thin">
        <color auto="1"/>
      </top>
      <bottom style="thin">
        <color auto="1"/>
      </bottom>
      <diagonal/>
    </border>
    <border diagonalUp="1">
      <left style="hair">
        <color auto="1"/>
      </left>
      <right/>
      <top style="hair">
        <color auto="1"/>
      </top>
      <bottom style="hair">
        <color auto="1"/>
      </bottom>
      <diagonal style="hair">
        <color auto="1"/>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thin">
        <color indexed="22"/>
      </left>
      <right style="thin">
        <color indexed="22"/>
      </right>
      <top/>
      <bottom/>
      <diagonal/>
    </border>
    <border>
      <left style="thin">
        <color auto="1"/>
      </left>
      <right style="thin">
        <color auto="1"/>
      </right>
      <top/>
      <bottom/>
      <diagonal/>
    </border>
  </borders>
  <cellStyleXfs count="5">
    <xf numFmtId="0" fontId="0" fillId="0" borderId="0">
      <alignment vertical="center"/>
    </xf>
    <xf numFmtId="38" fontId="7" fillId="0" borderId="0" applyFont="0" applyFill="0" applyBorder="0" applyAlignment="0" applyProtection="0">
      <alignment vertical="center"/>
    </xf>
    <xf numFmtId="0" fontId="11" fillId="0" borderId="0"/>
    <xf numFmtId="0" fontId="11" fillId="0" borderId="0"/>
    <xf numFmtId="0" fontId="20" fillId="0" borderId="0"/>
  </cellStyleXfs>
  <cellXfs count="429">
    <xf numFmtId="0" fontId="0" fillId="0" borderId="0" xfId="0">
      <alignment vertical="center"/>
    </xf>
    <xf numFmtId="0" fontId="3" fillId="0" borderId="0" xfId="0" applyFont="1" applyBorder="1" applyAlignment="1" applyProtection="1">
      <alignment horizontal="center" vertical="center"/>
    </xf>
    <xf numFmtId="0" fontId="3" fillId="0" borderId="6" xfId="0" applyFont="1" applyBorder="1" applyAlignment="1" applyProtection="1">
      <alignment horizontal="center" vertical="center"/>
    </xf>
    <xf numFmtId="38" fontId="9" fillId="2" borderId="21" xfId="1" applyFont="1" applyFill="1" applyBorder="1" applyAlignment="1" applyProtection="1">
      <alignment horizontal="right" vertical="center"/>
    </xf>
    <xf numFmtId="0" fontId="9" fillId="2" borderId="21" xfId="0" applyFont="1" applyFill="1" applyBorder="1" applyAlignment="1" applyProtection="1">
      <alignment horizontal="right" vertical="center"/>
    </xf>
    <xf numFmtId="0" fontId="0" fillId="0" borderId="22" xfId="0" applyBorder="1">
      <alignment vertical="center"/>
    </xf>
    <xf numFmtId="0" fontId="11" fillId="3" borderId="22" xfId="2" applyFont="1" applyFill="1" applyBorder="1" applyAlignment="1">
      <alignment horizontal="center"/>
    </xf>
    <xf numFmtId="0" fontId="3" fillId="4" borderId="5" xfId="0" applyFont="1" applyFill="1" applyBorder="1" applyAlignment="1" applyProtection="1">
      <alignment horizontal="center" vertical="center"/>
      <protection locked="0"/>
    </xf>
    <xf numFmtId="38" fontId="3" fillId="0" borderId="2" xfId="1" applyFont="1" applyBorder="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8" fillId="0" borderId="0" xfId="0" applyFont="1" applyAlignment="1" applyProtection="1">
      <alignment horizontal="left" vertical="center"/>
    </xf>
    <xf numFmtId="0" fontId="3" fillId="0" borderId="7"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3" xfId="0" applyFont="1" applyBorder="1" applyAlignment="1" applyProtection="1">
      <alignment horizontal="left" vertical="center"/>
    </xf>
    <xf numFmtId="0" fontId="4" fillId="0" borderId="5" xfId="0" applyFont="1" applyBorder="1" applyAlignment="1" applyProtection="1">
      <alignment horizontal="center" vertical="center"/>
    </xf>
    <xf numFmtId="0" fontId="0" fillId="0" borderId="6" xfId="0" applyBorder="1" applyAlignment="1" applyProtection="1">
      <alignment horizontal="center" vertical="center"/>
    </xf>
    <xf numFmtId="0" fontId="4" fillId="0" borderId="6" xfId="0" applyFont="1" applyBorder="1" applyAlignment="1" applyProtection="1">
      <alignment horizontal="center" vertical="center"/>
    </xf>
    <xf numFmtId="0" fontId="0" fillId="0" borderId="13" xfId="0" applyBorder="1" applyAlignment="1" applyProtection="1">
      <alignment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3" xfId="0" applyFont="1" applyBorder="1" applyAlignment="1" applyProtection="1">
      <alignment horizontal="center" vertical="center" wrapText="1"/>
    </xf>
    <xf numFmtId="0" fontId="5" fillId="0" borderId="4" xfId="0" applyFont="1" applyBorder="1" applyAlignment="1" applyProtection="1">
      <alignment horizontal="center" vertical="top"/>
    </xf>
    <xf numFmtId="0" fontId="5" fillId="0" borderId="4" xfId="0" applyFont="1" applyBorder="1" applyAlignment="1" applyProtection="1">
      <alignment horizontal="right" vertical="top" wrapText="1"/>
    </xf>
    <xf numFmtId="0" fontId="4" fillId="0" borderId="0" xfId="0" applyFont="1" applyAlignment="1" applyProtection="1">
      <alignment horizontal="center" vertical="top"/>
    </xf>
    <xf numFmtId="0" fontId="3" fillId="0" borderId="2" xfId="0" applyFont="1" applyBorder="1" applyAlignment="1" applyProtection="1">
      <alignment horizontal="center" vertical="center" wrapText="1"/>
    </xf>
    <xf numFmtId="0" fontId="5" fillId="0" borderId="3" xfId="0" applyFont="1" applyBorder="1" applyAlignment="1" applyProtection="1">
      <alignment horizontal="right" vertical="center"/>
    </xf>
    <xf numFmtId="0" fontId="5" fillId="0" borderId="3" xfId="0" applyFont="1" applyBorder="1" applyAlignment="1" applyProtection="1">
      <alignment horizontal="right" vertical="center" wrapText="1"/>
    </xf>
    <xf numFmtId="0" fontId="3" fillId="0" borderId="4"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12" fillId="2" borderId="17" xfId="0" applyFont="1" applyFill="1" applyBorder="1" applyAlignment="1" applyProtection="1">
      <alignment horizontal="right" vertical="center"/>
    </xf>
    <xf numFmtId="0" fontId="3" fillId="0" borderId="15"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5" fillId="4" borderId="8" xfId="0" applyFont="1" applyFill="1" applyBorder="1" applyAlignment="1" applyProtection="1">
      <alignment horizontal="center" vertical="center" wrapText="1"/>
    </xf>
    <xf numFmtId="38" fontId="3" fillId="4" borderId="2" xfId="1" applyFont="1" applyFill="1" applyBorder="1" applyAlignment="1" applyProtection="1">
      <alignment vertical="center"/>
    </xf>
    <xf numFmtId="0" fontId="5" fillId="4" borderId="2" xfId="0" applyFont="1" applyFill="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2" xfId="0" applyFont="1" applyBorder="1" applyAlignment="1" applyProtection="1">
      <alignment horizontal="center" vertical="center" wrapText="1"/>
    </xf>
    <xf numFmtId="0" fontId="5" fillId="0" borderId="3" xfId="0" applyFont="1" applyBorder="1" applyAlignment="1" applyProtection="1">
      <alignment horizontal="right" vertical="center" wrapText="1"/>
    </xf>
    <xf numFmtId="38" fontId="9" fillId="2" borderId="17" xfId="1" applyFont="1" applyFill="1" applyBorder="1" applyAlignment="1" applyProtection="1">
      <alignment horizontal="right" vertical="center" shrinkToFit="1"/>
    </xf>
    <xf numFmtId="38" fontId="9" fillId="2" borderId="21" xfId="1" applyFont="1" applyFill="1" applyBorder="1" applyAlignment="1" applyProtection="1">
      <alignment horizontal="right" vertical="center" shrinkToFit="1"/>
    </xf>
    <xf numFmtId="0" fontId="9" fillId="2" borderId="21" xfId="0" applyFont="1" applyFill="1" applyBorder="1" applyAlignment="1" applyProtection="1">
      <alignment horizontal="right" vertical="center" shrinkToFit="1"/>
    </xf>
    <xf numFmtId="0" fontId="12" fillId="2" borderId="17" xfId="0" applyFont="1" applyFill="1" applyBorder="1" applyAlignment="1" applyProtection="1">
      <alignment horizontal="right" vertical="center" shrinkToFit="1"/>
    </xf>
    <xf numFmtId="38" fontId="3" fillId="4" borderId="1" xfId="1" applyFont="1" applyFill="1" applyBorder="1" applyAlignment="1" applyProtection="1">
      <alignment horizontal="right" vertical="center" shrinkToFit="1"/>
      <protection locked="0"/>
    </xf>
    <xf numFmtId="0" fontId="4" fillId="0" borderId="0" xfId="0" applyFont="1" applyAlignment="1" applyProtection="1">
      <alignment horizontal="center" vertical="center" shrinkToFit="1"/>
    </xf>
    <xf numFmtId="0" fontId="3" fillId="4" borderId="5" xfId="0" applyFont="1" applyFill="1" applyBorder="1" applyAlignment="1" applyProtection="1">
      <alignment horizontal="center" vertical="center"/>
    </xf>
    <xf numFmtId="0" fontId="0" fillId="0" borderId="0"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6" xfId="0" applyBorder="1" applyAlignment="1">
      <alignment vertical="center" wrapText="1"/>
    </xf>
    <xf numFmtId="0" fontId="0" fillId="0" borderId="27" xfId="0" applyFill="1" applyBorder="1">
      <alignment vertical="center"/>
    </xf>
    <xf numFmtId="0" fontId="0" fillId="0" borderId="28" xfId="0" applyFill="1" applyBorder="1">
      <alignment vertical="center"/>
    </xf>
    <xf numFmtId="0" fontId="0" fillId="0" borderId="28" xfId="0" applyBorder="1">
      <alignment vertical="center"/>
    </xf>
    <xf numFmtId="0" fontId="11" fillId="0" borderId="25" xfId="2" applyFont="1" applyFill="1" applyBorder="1" applyAlignment="1">
      <alignment horizontal="right" wrapText="1"/>
    </xf>
    <xf numFmtId="0" fontId="0" fillId="0" borderId="29" xfId="0" applyFill="1" applyBorder="1">
      <alignment vertical="center"/>
    </xf>
    <xf numFmtId="0" fontId="3" fillId="0" borderId="7" xfId="0" applyFont="1" applyFill="1" applyBorder="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horizontal="right" vertical="center"/>
    </xf>
    <xf numFmtId="0" fontId="6" fillId="4" borderId="0" xfId="0" applyFont="1" applyFill="1" applyAlignment="1" applyProtection="1">
      <alignment horizontal="center" vertical="center"/>
    </xf>
    <xf numFmtId="0" fontId="6" fillId="4" borderId="0" xfId="0" applyFont="1" applyFill="1" applyAlignment="1" applyProtection="1">
      <alignment horizontal="center" vertical="center"/>
      <protection locked="0"/>
    </xf>
    <xf numFmtId="0" fontId="6" fillId="0" borderId="0" xfId="0" applyFont="1" applyAlignment="1" applyProtection="1">
      <alignment horizontal="center" vertical="center"/>
    </xf>
    <xf numFmtId="0" fontId="0" fillId="0" borderId="22" xfId="0" applyFill="1" applyBorder="1">
      <alignment vertical="center"/>
    </xf>
    <xf numFmtId="0" fontId="0" fillId="0" borderId="25" xfId="0" applyFill="1" applyBorder="1">
      <alignment vertical="center"/>
    </xf>
    <xf numFmtId="0" fontId="6" fillId="0" borderId="0" xfId="0" applyFont="1" applyAlignment="1" applyProtection="1">
      <alignment horizontal="left" vertical="center"/>
    </xf>
    <xf numFmtId="0" fontId="15" fillId="0" borderId="0" xfId="0" applyFont="1">
      <alignment vertical="center"/>
    </xf>
    <xf numFmtId="0" fontId="15" fillId="5" borderId="0" xfId="0" applyFont="1" applyFill="1">
      <alignment vertical="center"/>
    </xf>
    <xf numFmtId="38" fontId="3" fillId="0" borderId="0" xfId="1"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38" fontId="3" fillId="0" borderId="0" xfId="1" applyFont="1" applyFill="1" applyBorder="1" applyAlignment="1" applyProtection="1">
      <alignment vertical="center" shrinkToFit="1"/>
    </xf>
    <xf numFmtId="0" fontId="3" fillId="0" borderId="9" xfId="0" applyFont="1" applyFill="1" applyBorder="1" applyAlignment="1" applyProtection="1">
      <alignment horizontal="center" vertical="center" shrinkToFit="1"/>
    </xf>
    <xf numFmtId="0" fontId="3" fillId="0" borderId="0" xfId="0" applyFont="1" applyAlignment="1" applyProtection="1">
      <alignment vertical="center"/>
    </xf>
    <xf numFmtId="0" fontId="4" fillId="0" borderId="14" xfId="0" applyFont="1" applyBorder="1" applyAlignment="1" applyProtection="1">
      <alignment horizontal="center" vertical="center"/>
    </xf>
    <xf numFmtId="0" fontId="16" fillId="0" borderId="26" xfId="0" applyFont="1" applyBorder="1" applyAlignment="1">
      <alignment vertical="center" wrapText="1"/>
    </xf>
    <xf numFmtId="0" fontId="5" fillId="0" borderId="6" xfId="0" applyFont="1" applyBorder="1" applyAlignment="1" applyProtection="1">
      <alignment vertical="center"/>
    </xf>
    <xf numFmtId="0" fontId="3" fillId="0" borderId="23" xfId="0" applyFont="1" applyFill="1" applyBorder="1" applyAlignment="1" applyProtection="1">
      <alignment vertical="center"/>
    </xf>
    <xf numFmtId="0" fontId="5" fillId="0" borderId="5" xfId="0" applyFont="1" applyBorder="1" applyAlignment="1" applyProtection="1">
      <alignment vertical="center"/>
    </xf>
    <xf numFmtId="38" fontId="3" fillId="0" borderId="10" xfId="1" applyFont="1" applyFill="1" applyBorder="1" applyAlignment="1" applyProtection="1">
      <alignment vertical="center" shrinkToFit="1"/>
    </xf>
    <xf numFmtId="0" fontId="5" fillId="0" borderId="6"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shrinkToFit="1"/>
    </xf>
    <xf numFmtId="38" fontId="3" fillId="0" borderId="6" xfId="1" applyFont="1" applyFill="1" applyBorder="1" applyAlignment="1" applyProtection="1">
      <alignment vertical="center" shrinkToFit="1"/>
    </xf>
    <xf numFmtId="38" fontId="3" fillId="0" borderId="6" xfId="1" applyFont="1" applyFill="1" applyBorder="1" applyAlignment="1" applyProtection="1">
      <alignment horizontal="center" vertical="center" shrinkToFit="1"/>
    </xf>
    <xf numFmtId="38" fontId="3" fillId="0" borderId="12" xfId="1" applyFont="1" applyFill="1" applyBorder="1" applyAlignment="1" applyProtection="1">
      <alignment vertical="center" shrinkToFit="1"/>
    </xf>
    <xf numFmtId="0" fontId="3" fillId="0" borderId="0" xfId="0" applyFont="1" applyFill="1" applyBorder="1" applyAlignment="1" applyProtection="1">
      <alignment horizontal="left" shrinkToFit="1"/>
    </xf>
    <xf numFmtId="0" fontId="4" fillId="0" borderId="0" xfId="0" applyFont="1" applyAlignment="1" applyProtection="1">
      <alignment horizontal="center" vertical="center"/>
    </xf>
    <xf numFmtId="38" fontId="9" fillId="2" borderId="17" xfId="1" applyFont="1" applyFill="1" applyBorder="1" applyAlignment="1" applyProtection="1">
      <alignment horizontal="right" vertical="center" shrinkToFit="1"/>
    </xf>
    <xf numFmtId="38" fontId="9" fillId="2" borderId="21" xfId="1" applyFont="1" applyFill="1" applyBorder="1" applyAlignment="1" applyProtection="1">
      <alignment horizontal="right" vertical="center" shrinkToFit="1"/>
    </xf>
    <xf numFmtId="0" fontId="4" fillId="0" borderId="0" xfId="0" applyFont="1" applyAlignment="1" applyProtection="1">
      <alignment horizontal="center" vertical="center" shrinkToFit="1"/>
    </xf>
    <xf numFmtId="38" fontId="3" fillId="0" borderId="0" xfId="1"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38" fontId="3" fillId="0" borderId="0" xfId="1" applyFont="1" applyFill="1" applyBorder="1" applyAlignment="1" applyProtection="1">
      <alignment vertical="center" shrinkToFit="1"/>
    </xf>
    <xf numFmtId="38" fontId="3" fillId="0" borderId="9" xfId="1" applyFont="1" applyFill="1" applyBorder="1" applyAlignment="1" applyProtection="1">
      <alignment vertical="center" shrinkToFit="1"/>
    </xf>
    <xf numFmtId="0" fontId="3" fillId="0" borderId="9" xfId="0" applyFont="1" applyFill="1" applyBorder="1" applyAlignment="1" applyProtection="1">
      <alignment horizontal="center" vertical="center" shrinkToFit="1"/>
    </xf>
    <xf numFmtId="0" fontId="5" fillId="0" borderId="9" xfId="0" applyFont="1" applyFill="1" applyBorder="1" applyAlignment="1" applyProtection="1">
      <alignment horizontal="center" vertical="center" shrinkToFit="1"/>
    </xf>
    <xf numFmtId="38" fontId="3" fillId="0" borderId="9" xfId="1" applyFont="1" applyFill="1" applyBorder="1" applyAlignment="1" applyProtection="1">
      <alignment horizontal="center" vertical="center" shrinkToFi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0" fillId="0" borderId="5" xfId="0" applyBorder="1" applyAlignment="1" applyProtection="1">
      <alignment horizontal="center" vertical="center"/>
    </xf>
    <xf numFmtId="0" fontId="3" fillId="0" borderId="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2" xfId="0" applyFont="1" applyBorder="1" applyAlignment="1" applyProtection="1">
      <alignment horizontal="center" vertical="center"/>
    </xf>
    <xf numFmtId="0" fontId="5" fillId="0" borderId="3" xfId="0" applyFont="1" applyBorder="1" applyAlignment="1" applyProtection="1">
      <alignment horizontal="right" vertical="center" wrapText="1"/>
    </xf>
    <xf numFmtId="38" fontId="3" fillId="4" borderId="1" xfId="1" applyFont="1" applyFill="1" applyBorder="1" applyAlignment="1" applyProtection="1">
      <alignment horizontal="right" vertical="center" wrapText="1"/>
    </xf>
    <xf numFmtId="0" fontId="5" fillId="0" borderId="4" xfId="0" applyFont="1" applyBorder="1" applyAlignment="1" applyProtection="1">
      <alignment horizontal="right" vertical="top" wrapText="1"/>
    </xf>
    <xf numFmtId="38" fontId="9" fillId="2" borderId="17" xfId="1" applyFont="1" applyFill="1" applyBorder="1" applyAlignment="1" applyProtection="1">
      <alignment horizontal="right" vertical="center"/>
    </xf>
    <xf numFmtId="0" fontId="3" fillId="0" borderId="5" xfId="0" applyFont="1" applyBorder="1" applyAlignment="1" applyProtection="1">
      <alignment horizontal="center" vertical="center"/>
    </xf>
    <xf numFmtId="38" fontId="3" fillId="0" borderId="0" xfId="1" applyFont="1" applyFill="1" applyBorder="1" applyAlignment="1" applyProtection="1">
      <alignment horizontal="right" vertical="center" shrinkToFit="1"/>
    </xf>
    <xf numFmtId="0" fontId="4" fillId="0" borderId="0" xfId="0" applyFont="1" applyAlignment="1" applyProtection="1">
      <alignment horizontal="center" vertical="center"/>
    </xf>
    <xf numFmtId="0" fontId="0" fillId="0" borderId="0" xfId="0">
      <alignment vertical="center"/>
    </xf>
    <xf numFmtId="0" fontId="3" fillId="0" borderId="0" xfId="0" applyFont="1" applyBorder="1" applyAlignment="1" applyProtection="1">
      <alignment horizontal="center" vertical="center"/>
    </xf>
    <xf numFmtId="0" fontId="3" fillId="0" borderId="6" xfId="0" applyFont="1" applyBorder="1" applyAlignment="1" applyProtection="1">
      <alignment horizontal="center" vertical="center"/>
    </xf>
    <xf numFmtId="38" fontId="9" fillId="2" borderId="21" xfId="1" applyFont="1" applyFill="1" applyBorder="1" applyAlignment="1" applyProtection="1">
      <alignment horizontal="right" vertical="center"/>
    </xf>
    <xf numFmtId="0" fontId="9" fillId="2" borderId="21" xfId="0" applyFont="1" applyFill="1" applyBorder="1" applyAlignment="1" applyProtection="1">
      <alignment horizontal="right" vertical="center"/>
    </xf>
    <xf numFmtId="38" fontId="3" fillId="0" borderId="2" xfId="1" applyFont="1" applyBorder="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8" fillId="0" borderId="0" xfId="0" applyFont="1" applyAlignment="1" applyProtection="1">
      <alignment horizontal="left" vertical="center"/>
    </xf>
    <xf numFmtId="0" fontId="3" fillId="0" borderId="5" xfId="0" applyFont="1" applyBorder="1" applyAlignment="1" applyProtection="1">
      <alignment horizontal="center" vertical="center"/>
    </xf>
    <xf numFmtId="0" fontId="3" fillId="0" borderId="13" xfId="0" applyFont="1" applyBorder="1" applyAlignment="1" applyProtection="1">
      <alignment horizontal="left" vertical="center"/>
    </xf>
    <xf numFmtId="0" fontId="3" fillId="0" borderId="1" xfId="0" applyFont="1" applyBorder="1" applyAlignment="1" applyProtection="1">
      <alignment horizontal="center" vertical="center"/>
    </xf>
    <xf numFmtId="0" fontId="4" fillId="0" borderId="0" xfId="0" applyFont="1" applyBorder="1" applyAlignment="1" applyProtection="1">
      <alignment horizontal="center" vertical="center"/>
    </xf>
    <xf numFmtId="0" fontId="0" fillId="0" borderId="6" xfId="0" applyBorder="1" applyAlignment="1" applyProtection="1">
      <alignment horizontal="center" vertical="center"/>
    </xf>
    <xf numFmtId="0" fontId="4" fillId="0" borderId="6" xfId="0" applyFont="1" applyBorder="1" applyAlignment="1" applyProtection="1">
      <alignment horizontal="center" vertical="center"/>
    </xf>
    <xf numFmtId="0" fontId="0" fillId="0" borderId="13" xfId="0" applyBorder="1" applyAlignment="1" applyProtection="1">
      <alignment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3" xfId="0" applyFont="1" applyBorder="1" applyAlignment="1" applyProtection="1">
      <alignment horizontal="center" vertical="center" wrapText="1"/>
    </xf>
    <xf numFmtId="0" fontId="5" fillId="0" borderId="4" xfId="0" applyFont="1" applyBorder="1" applyAlignment="1" applyProtection="1">
      <alignment horizontal="center" vertical="top"/>
    </xf>
    <xf numFmtId="0" fontId="5" fillId="0" borderId="4" xfId="0" applyFont="1" applyBorder="1" applyAlignment="1" applyProtection="1">
      <alignment horizontal="right" vertical="top" wrapText="1"/>
    </xf>
    <xf numFmtId="0" fontId="4" fillId="0" borderId="0" xfId="0" applyFont="1" applyAlignment="1" applyProtection="1">
      <alignment horizontal="center" vertical="top"/>
    </xf>
    <xf numFmtId="0" fontId="3" fillId="0" borderId="2" xfId="0" applyFont="1" applyBorder="1" applyAlignment="1" applyProtection="1">
      <alignment horizontal="center" vertical="center" wrapText="1"/>
    </xf>
    <xf numFmtId="0" fontId="5" fillId="0" borderId="3" xfId="0" applyFont="1" applyBorder="1" applyAlignment="1" applyProtection="1">
      <alignment horizontal="right" vertical="center"/>
    </xf>
    <xf numFmtId="0" fontId="5" fillId="0" borderId="3" xfId="0" applyFont="1" applyBorder="1" applyAlignment="1" applyProtection="1">
      <alignment horizontal="right" vertical="center" wrapText="1"/>
    </xf>
    <xf numFmtId="0" fontId="3" fillId="0" borderId="4"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12" fillId="2" borderId="17" xfId="0" applyFont="1" applyFill="1" applyBorder="1" applyAlignment="1" applyProtection="1">
      <alignment horizontal="right" vertical="center"/>
    </xf>
    <xf numFmtId="0" fontId="3" fillId="0" borderId="15"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5" fillId="4" borderId="8" xfId="0" applyFont="1" applyFill="1" applyBorder="1" applyAlignment="1" applyProtection="1">
      <alignment horizontal="center" vertical="center" wrapText="1"/>
    </xf>
    <xf numFmtId="38" fontId="3" fillId="4" borderId="2" xfId="1" applyFont="1" applyFill="1" applyBorder="1" applyAlignment="1" applyProtection="1">
      <alignment vertical="center"/>
    </xf>
    <xf numFmtId="0" fontId="5" fillId="4" borderId="2"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xf>
    <xf numFmtId="38" fontId="3" fillId="4" borderId="1" xfId="1" applyFont="1" applyFill="1" applyBorder="1" applyAlignment="1" applyProtection="1">
      <alignment horizontal="right" vertical="center" wrapText="1"/>
    </xf>
    <xf numFmtId="38" fontId="9" fillId="2" borderId="17" xfId="1" applyFont="1" applyFill="1" applyBorder="1" applyAlignment="1" applyProtection="1">
      <alignment horizontal="righ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6" xfId="0" applyBorder="1" applyAlignment="1">
      <alignment vertical="center" wrapText="1"/>
    </xf>
    <xf numFmtId="0" fontId="0" fillId="0" borderId="28" xfId="0" applyBorder="1">
      <alignment vertical="center"/>
    </xf>
    <xf numFmtId="0" fontId="3" fillId="0" borderId="7" xfId="0" applyFont="1" applyFill="1" applyBorder="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horizontal="right" vertical="center"/>
    </xf>
    <xf numFmtId="0" fontId="6" fillId="6" borderId="0" xfId="0" applyFont="1" applyFill="1" applyAlignment="1" applyProtection="1">
      <alignment horizontal="center" vertical="center"/>
    </xf>
    <xf numFmtId="0" fontId="3" fillId="0" borderId="23" xfId="0" applyFont="1" applyFill="1" applyBorder="1" applyAlignment="1" applyProtection="1">
      <alignment vertical="center"/>
    </xf>
    <xf numFmtId="0" fontId="16" fillId="0" borderId="26" xfId="0" applyFont="1" applyBorder="1" applyAlignment="1">
      <alignment vertical="center" wrapText="1"/>
    </xf>
    <xf numFmtId="0" fontId="11" fillId="3" borderId="30" xfId="3" applyFont="1" applyFill="1" applyBorder="1" applyAlignment="1">
      <alignment horizontal="center"/>
    </xf>
    <xf numFmtId="0" fontId="11" fillId="0" borderId="31" xfId="3" applyFont="1" applyFill="1" applyBorder="1" applyAlignment="1">
      <alignment horizontal="right" wrapText="1"/>
    </xf>
    <xf numFmtId="0" fontId="11" fillId="0" borderId="31" xfId="3" applyFont="1" applyFill="1" applyBorder="1" applyAlignment="1">
      <alignment wrapText="1"/>
    </xf>
    <xf numFmtId="0" fontId="11" fillId="0" borderId="33" xfId="3" applyFont="1" applyFill="1" applyBorder="1" applyAlignment="1">
      <alignment horizontal="right" wrapText="1"/>
    </xf>
    <xf numFmtId="0" fontId="0" fillId="0" borderId="34" xfId="0" applyFill="1" applyBorder="1">
      <alignment vertical="center"/>
    </xf>
    <xf numFmtId="0" fontId="3" fillId="0" borderId="1" xfId="0" applyFont="1" applyBorder="1" applyAlignment="1" applyProtection="1">
      <alignment horizontal="center"/>
    </xf>
    <xf numFmtId="0" fontId="3" fillId="0" borderId="7" xfId="0" applyFont="1" applyBorder="1" applyAlignment="1" applyProtection="1">
      <alignment horizontal="center"/>
    </xf>
    <xf numFmtId="0" fontId="3" fillId="0" borderId="6" xfId="0" applyFont="1" applyBorder="1" applyAlignment="1" applyProtection="1">
      <alignment horizontal="center"/>
    </xf>
    <xf numFmtId="0" fontId="0" fillId="0" borderId="6" xfId="0" applyBorder="1" applyAlignment="1" applyProtection="1">
      <alignment horizontal="center"/>
    </xf>
    <xf numFmtId="0" fontId="4" fillId="0" borderId="6" xfId="0" applyFont="1" applyBorder="1" applyAlignment="1" applyProtection="1">
      <alignment horizontal="center"/>
    </xf>
    <xf numFmtId="0" fontId="3" fillId="0" borderId="0" xfId="0" applyFont="1" applyAlignment="1" applyProtection="1">
      <alignment horizontal="center"/>
    </xf>
    <xf numFmtId="0" fontId="17" fillId="4" borderId="2" xfId="0" applyFont="1" applyFill="1" applyBorder="1" applyAlignment="1" applyProtection="1">
      <alignment horizontal="center" shrinkToFit="1"/>
      <protection locked="0"/>
    </xf>
    <xf numFmtId="0" fontId="17" fillId="4" borderId="3" xfId="0" applyFont="1" applyFill="1" applyBorder="1" applyAlignment="1" applyProtection="1">
      <alignment horizontal="center" shrinkToFit="1"/>
      <protection locked="0"/>
    </xf>
    <xf numFmtId="0" fontId="16" fillId="0" borderId="28" xfId="0" applyFont="1" applyBorder="1" applyAlignment="1">
      <alignment vertical="center" wrapText="1"/>
    </xf>
    <xf numFmtId="0" fontId="0" fillId="0" borderId="28" xfId="0" applyBorder="1" applyAlignment="1">
      <alignment vertical="center" wrapText="1"/>
    </xf>
    <xf numFmtId="0" fontId="4" fillId="0" borderId="0" xfId="0" applyFont="1" applyAlignment="1" applyProtection="1">
      <alignment horizontal="center" vertical="center"/>
    </xf>
    <xf numFmtId="0" fontId="17" fillId="4" borderId="4" xfId="0" applyFont="1" applyFill="1" applyBorder="1" applyAlignment="1" applyProtection="1">
      <alignment horizontal="center" shrinkToFit="1"/>
      <protection locked="0"/>
    </xf>
    <xf numFmtId="0" fontId="4"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5" fillId="0" borderId="0" xfId="0" applyFont="1" applyBorder="1" applyAlignment="1" applyProtection="1">
      <alignment vertical="center"/>
    </xf>
    <xf numFmtId="0" fontId="4" fillId="0" borderId="8" xfId="0" applyFont="1" applyBorder="1" applyAlignment="1" applyProtection="1">
      <alignment horizontal="center" vertical="center"/>
    </xf>
    <xf numFmtId="0" fontId="4" fillId="0" borderId="11" xfId="0" applyFont="1" applyBorder="1" applyAlignment="1" applyProtection="1">
      <alignment horizontal="center" vertical="center"/>
    </xf>
    <xf numFmtId="0" fontId="17" fillId="0" borderId="8" xfId="0" applyFont="1" applyBorder="1" applyAlignment="1" applyProtection="1">
      <alignment vertical="center"/>
    </xf>
    <xf numFmtId="0" fontId="17" fillId="0" borderId="11" xfId="0" applyFont="1" applyBorder="1" applyAlignment="1" applyProtection="1">
      <alignment vertical="center"/>
    </xf>
    <xf numFmtId="0" fontId="3" fillId="0" borderId="0" xfId="0" applyFont="1" applyFill="1" applyBorder="1" applyAlignment="1" applyProtection="1">
      <alignment horizontal="left"/>
    </xf>
    <xf numFmtId="0" fontId="17" fillId="0" borderId="8" xfId="0" applyFont="1" applyBorder="1" applyAlignment="1" applyProtection="1">
      <alignment horizontal="right" vertical="center"/>
    </xf>
    <xf numFmtId="0" fontId="17" fillId="0" borderId="11" xfId="0" applyFont="1" applyBorder="1" applyAlignment="1" applyProtection="1">
      <alignment horizontal="right" vertical="center"/>
    </xf>
    <xf numFmtId="0" fontId="4" fillId="0" borderId="8"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17" fillId="0" borderId="8" xfId="0" applyFont="1" applyBorder="1" applyAlignment="1" applyProtection="1">
      <alignment horizontal="right" vertical="center" shrinkToFit="1"/>
    </xf>
    <xf numFmtId="0" fontId="17" fillId="0" borderId="11" xfId="0" applyFont="1" applyBorder="1" applyAlignment="1" applyProtection="1">
      <alignment horizontal="right" vertical="center" shrinkToFit="1"/>
    </xf>
    <xf numFmtId="0" fontId="20" fillId="3" borderId="30" xfId="4" applyFont="1" applyFill="1" applyBorder="1" applyAlignment="1">
      <alignment horizontal="center"/>
    </xf>
    <xf numFmtId="0" fontId="20" fillId="0" borderId="31" xfId="4" applyFont="1" applyFill="1" applyBorder="1" applyAlignment="1">
      <alignment wrapText="1"/>
    </xf>
    <xf numFmtId="38" fontId="3" fillId="0" borderId="2" xfId="1" applyFont="1" applyBorder="1" applyAlignment="1" applyProtection="1">
      <alignment horizontal="center" vertical="center"/>
    </xf>
    <xf numFmtId="0" fontId="3" fillId="4" borderId="2" xfId="0" applyFont="1" applyFill="1" applyBorder="1" applyAlignment="1" applyProtection="1">
      <alignment horizontal="center" vertical="center"/>
    </xf>
    <xf numFmtId="0" fontId="5" fillId="4" borderId="8" xfId="0" applyFont="1" applyFill="1" applyBorder="1" applyAlignment="1" applyProtection="1">
      <alignment horizontal="center" vertical="center" wrapText="1"/>
    </xf>
    <xf numFmtId="38" fontId="3" fillId="4" borderId="2" xfId="1" applyFont="1" applyFill="1" applyBorder="1" applyAlignment="1" applyProtection="1">
      <alignment vertical="center"/>
    </xf>
    <xf numFmtId="0" fontId="5" fillId="4" borderId="2" xfId="0" applyFont="1" applyFill="1" applyBorder="1" applyAlignment="1" applyProtection="1">
      <alignment horizontal="center" vertical="center" wrapText="1"/>
    </xf>
    <xf numFmtId="0" fontId="3" fillId="4" borderId="2" xfId="0" applyFont="1" applyFill="1" applyBorder="1" applyAlignment="1" applyProtection="1">
      <alignment horizontal="center" vertical="center" shrinkToFit="1"/>
    </xf>
    <xf numFmtId="0" fontId="3" fillId="4" borderId="2" xfId="0" applyFont="1" applyFill="1" applyBorder="1" applyAlignment="1" applyProtection="1">
      <alignment horizontal="right" vertical="center" shrinkToFit="1"/>
    </xf>
    <xf numFmtId="0" fontId="17" fillId="4" borderId="2" xfId="0" applyFont="1" applyFill="1" applyBorder="1" applyAlignment="1" applyProtection="1">
      <alignment horizontal="center" vertical="center"/>
    </xf>
    <xf numFmtId="38" fontId="3" fillId="0" borderId="2" xfId="1" applyFont="1" applyBorder="1" applyAlignment="1" applyProtection="1">
      <alignment horizontal="center" vertical="center"/>
    </xf>
    <xf numFmtId="0" fontId="3" fillId="4" borderId="2" xfId="0" applyFont="1" applyFill="1" applyBorder="1" applyAlignment="1" applyProtection="1">
      <alignment horizontal="center" vertical="center"/>
    </xf>
    <xf numFmtId="0" fontId="5" fillId="4" borderId="8" xfId="0" applyFont="1" applyFill="1" applyBorder="1" applyAlignment="1" applyProtection="1">
      <alignment horizontal="center" vertical="center" wrapText="1"/>
    </xf>
    <xf numFmtId="38" fontId="3" fillId="4" borderId="2" xfId="1" applyFont="1" applyFill="1" applyBorder="1" applyAlignment="1" applyProtection="1">
      <alignment vertical="center"/>
    </xf>
    <xf numFmtId="0" fontId="5" fillId="4" borderId="2" xfId="0" applyFont="1" applyFill="1" applyBorder="1" applyAlignment="1" applyProtection="1">
      <alignment horizontal="center" vertical="center" wrapText="1"/>
    </xf>
    <xf numFmtId="0" fontId="3" fillId="4" borderId="2" xfId="0" applyFont="1" applyFill="1" applyBorder="1" applyAlignment="1" applyProtection="1">
      <alignment horizontal="center" shrinkToFit="1"/>
    </xf>
    <xf numFmtId="38" fontId="3" fillId="4" borderId="8" xfId="1" applyFont="1" applyFill="1" applyBorder="1" applyAlignment="1" applyProtection="1">
      <alignment vertical="center"/>
    </xf>
    <xf numFmtId="38" fontId="3" fillId="4" borderId="9" xfId="1" applyFont="1" applyFill="1" applyBorder="1" applyAlignment="1" applyProtection="1">
      <alignment vertical="center"/>
    </xf>
    <xf numFmtId="38" fontId="3" fillId="4" borderId="10" xfId="1" applyFont="1" applyFill="1" applyBorder="1" applyAlignment="1" applyProtection="1">
      <alignment vertical="center"/>
    </xf>
    <xf numFmtId="0" fontId="17" fillId="4" borderId="2" xfId="0" applyFont="1" applyFill="1" applyBorder="1" applyAlignment="1" applyProtection="1">
      <alignment horizontal="center" vertical="center"/>
    </xf>
    <xf numFmtId="0" fontId="17" fillId="4" borderId="2" xfId="0" applyFont="1" applyFill="1" applyBorder="1" applyAlignment="1" applyProtection="1">
      <alignment horizontal="center" vertical="center" shrinkToFit="1"/>
    </xf>
    <xf numFmtId="0" fontId="17" fillId="4" borderId="2" xfId="0" applyFont="1" applyFill="1" applyBorder="1" applyAlignment="1" applyProtection="1">
      <alignment horizontal="center" vertical="center"/>
    </xf>
    <xf numFmtId="0" fontId="0" fillId="0" borderId="25" xfId="0" applyBorder="1" applyAlignment="1">
      <alignment vertical="center" wrapText="1"/>
    </xf>
    <xf numFmtId="0" fontId="0" fillId="0" borderId="9" xfId="0" applyBorder="1" applyAlignment="1" applyProtection="1">
      <alignment horizontal="center" vertical="center"/>
    </xf>
    <xf numFmtId="0" fontId="3" fillId="0" borderId="9" xfId="0" applyFont="1" applyBorder="1" applyAlignment="1" applyProtection="1">
      <alignment horizontal="center" vertical="center"/>
    </xf>
    <xf numFmtId="0" fontId="4" fillId="0" borderId="9" xfId="0" applyFont="1" applyBorder="1" applyAlignment="1" applyProtection="1">
      <alignment horizontal="center" vertical="center"/>
    </xf>
    <xf numFmtId="0" fontId="17" fillId="4" borderId="2" xfId="0" applyFont="1" applyFill="1" applyBorder="1" applyAlignment="1" applyProtection="1">
      <alignment horizontal="center"/>
    </xf>
    <xf numFmtId="0" fontId="5" fillId="4" borderId="2" xfId="0" applyFont="1" applyFill="1" applyBorder="1" applyAlignment="1" applyProtection="1">
      <alignment horizontal="center" wrapText="1"/>
    </xf>
    <xf numFmtId="0" fontId="5" fillId="4" borderId="8" xfId="0" applyFont="1" applyFill="1" applyBorder="1" applyAlignment="1" applyProtection="1">
      <alignment horizontal="center" wrapText="1"/>
    </xf>
    <xf numFmtId="0" fontId="3" fillId="4" borderId="2" xfId="0" applyFont="1" applyFill="1" applyBorder="1" applyAlignment="1" applyProtection="1">
      <alignment horizontal="center"/>
    </xf>
    <xf numFmtId="38" fontId="3" fillId="4" borderId="2" xfId="1" applyFont="1" applyFill="1" applyBorder="1" applyAlignment="1" applyProtection="1"/>
    <xf numFmtId="38" fontId="3" fillId="0" borderId="2" xfId="1" applyFont="1" applyBorder="1" applyAlignment="1" applyProtection="1">
      <alignment horizontal="center"/>
    </xf>
    <xf numFmtId="0" fontId="5" fillId="4" borderId="8" xfId="0" applyFont="1" applyFill="1" applyBorder="1" applyAlignment="1" applyProtection="1">
      <alignment horizontal="center" vertical="center" wrapText="1"/>
    </xf>
    <xf numFmtId="0" fontId="5" fillId="4" borderId="2" xfId="0" applyFont="1" applyFill="1" applyBorder="1" applyAlignment="1" applyProtection="1">
      <alignment horizontal="right" wrapText="1"/>
    </xf>
    <xf numFmtId="0" fontId="3" fillId="4" borderId="2" xfId="0" applyFont="1" applyFill="1" applyBorder="1" applyAlignment="1" applyProtection="1">
      <alignment horizontal="center" vertical="center" shrinkToFit="1"/>
    </xf>
    <xf numFmtId="0" fontId="5" fillId="4" borderId="2" xfId="0" applyFont="1" applyFill="1" applyBorder="1" applyAlignment="1" applyProtection="1">
      <alignment horizontal="right" vertical="center"/>
    </xf>
    <xf numFmtId="0" fontId="3" fillId="4" borderId="2" xfId="0" applyFont="1" applyFill="1" applyBorder="1" applyAlignment="1" applyProtection="1">
      <alignment horizontal="center" shrinkToFit="1"/>
    </xf>
    <xf numFmtId="38" fontId="9" fillId="2" borderId="17" xfId="1" applyFont="1" applyFill="1" applyBorder="1" applyAlignment="1" applyProtection="1">
      <alignment horizontal="right" vertical="center"/>
    </xf>
    <xf numFmtId="0" fontId="17" fillId="4" borderId="2" xfId="0" applyFont="1" applyFill="1" applyBorder="1" applyAlignment="1" applyProtection="1">
      <alignment horizontal="center" wrapText="1"/>
    </xf>
    <xf numFmtId="0" fontId="17" fillId="4" borderId="2" xfId="0" applyFont="1" applyFill="1" applyBorder="1" applyAlignment="1" applyProtection="1">
      <alignment horizontal="center" shrinkToFit="1"/>
    </xf>
    <xf numFmtId="38" fontId="3" fillId="4" borderId="8" xfId="1" applyFont="1" applyFill="1" applyBorder="1" applyAlignment="1" applyProtection="1">
      <alignment wrapText="1"/>
    </xf>
    <xf numFmtId="38" fontId="3" fillId="4" borderId="10" xfId="1" applyFont="1" applyFill="1" applyBorder="1" applyAlignment="1" applyProtection="1">
      <alignment wrapText="1"/>
    </xf>
    <xf numFmtId="38" fontId="3" fillId="4" borderId="7" xfId="1" applyFont="1" applyFill="1" applyBorder="1" applyAlignment="1" applyProtection="1">
      <alignment wrapText="1"/>
    </xf>
    <xf numFmtId="38" fontId="3" fillId="4" borderId="5" xfId="1" applyFont="1" applyFill="1" applyBorder="1" applyAlignment="1" applyProtection="1">
      <alignment wrapText="1"/>
    </xf>
    <xf numFmtId="38" fontId="3" fillId="4" borderId="13" xfId="1" applyFont="1" applyFill="1" applyBorder="1" applyAlignment="1" applyProtection="1">
      <alignment wrapText="1"/>
    </xf>
    <xf numFmtId="38" fontId="3" fillId="4" borderId="8" xfId="1" applyFont="1" applyFill="1" applyBorder="1" applyAlignment="1" applyProtection="1">
      <alignment vertical="center" wrapText="1"/>
    </xf>
    <xf numFmtId="38" fontId="3" fillId="4" borderId="10" xfId="1" applyFont="1" applyFill="1" applyBorder="1" applyAlignment="1" applyProtection="1">
      <alignment vertical="center" wrapText="1"/>
    </xf>
    <xf numFmtId="38" fontId="3" fillId="4" borderId="8" xfId="1" applyFont="1" applyFill="1" applyBorder="1" applyAlignment="1" applyProtection="1">
      <alignment vertical="center"/>
    </xf>
    <xf numFmtId="38" fontId="3" fillId="4" borderId="9" xfId="1" applyFont="1" applyFill="1" applyBorder="1" applyAlignment="1" applyProtection="1">
      <alignment vertical="center"/>
    </xf>
    <xf numFmtId="38" fontId="3" fillId="4" borderId="10" xfId="1" applyFont="1" applyFill="1" applyBorder="1" applyAlignment="1" applyProtection="1">
      <alignment vertical="center"/>
    </xf>
    <xf numFmtId="38" fontId="3" fillId="4" borderId="7" xfId="1" applyFont="1" applyFill="1" applyBorder="1" applyAlignment="1" applyProtection="1"/>
    <xf numFmtId="38" fontId="3" fillId="4" borderId="5" xfId="1" applyFont="1" applyFill="1" applyBorder="1" applyAlignment="1" applyProtection="1"/>
    <xf numFmtId="38" fontId="3" fillId="4" borderId="13" xfId="1" applyFont="1" applyFill="1" applyBorder="1" applyAlignment="1" applyProtection="1"/>
    <xf numFmtId="0" fontId="12" fillId="2" borderId="18" xfId="0" applyFont="1" applyFill="1" applyBorder="1" applyAlignment="1" applyProtection="1">
      <alignment horizontal="right" vertical="center"/>
    </xf>
    <xf numFmtId="0" fontId="13" fillId="2" borderId="19" xfId="0" applyFont="1" applyFill="1" applyBorder="1" applyAlignment="1" applyProtection="1">
      <alignment horizontal="right" vertical="center"/>
    </xf>
    <xf numFmtId="0" fontId="13" fillId="2" borderId="20" xfId="0" applyFont="1" applyFill="1" applyBorder="1" applyAlignment="1" applyProtection="1">
      <alignment horizontal="right" vertical="center"/>
    </xf>
    <xf numFmtId="38" fontId="9" fillId="2" borderId="17" xfId="1" applyFont="1" applyFill="1" applyBorder="1" applyAlignment="1" applyProtection="1">
      <alignment horizontal="right" vertical="center"/>
    </xf>
    <xf numFmtId="38" fontId="10" fillId="2" borderId="17" xfId="1" applyFont="1" applyFill="1" applyBorder="1" applyAlignment="1" applyProtection="1">
      <alignment horizontal="right" vertical="center"/>
    </xf>
    <xf numFmtId="38" fontId="9" fillId="2" borderId="18" xfId="1" applyFont="1" applyFill="1" applyBorder="1" applyAlignment="1" applyProtection="1">
      <alignment vertical="center" wrapText="1"/>
    </xf>
    <xf numFmtId="38" fontId="9" fillId="2" borderId="19" xfId="1" applyFont="1" applyFill="1" applyBorder="1" applyAlignment="1" applyProtection="1">
      <alignment vertical="center" wrapText="1"/>
    </xf>
    <xf numFmtId="38" fontId="9" fillId="2" borderId="18" xfId="1" applyFont="1" applyFill="1" applyBorder="1" applyAlignment="1" applyProtection="1">
      <alignment vertical="center"/>
    </xf>
    <xf numFmtId="38" fontId="9" fillId="2" borderId="19" xfId="1" applyFont="1" applyFill="1" applyBorder="1" applyAlignment="1" applyProtection="1">
      <alignment vertical="center"/>
    </xf>
    <xf numFmtId="38" fontId="9" fillId="2" borderId="20" xfId="1" applyFont="1" applyFill="1" applyBorder="1" applyAlignment="1" applyProtection="1">
      <alignment vertical="center"/>
    </xf>
    <xf numFmtId="0" fontId="12" fillId="2" borderId="20" xfId="0" applyFont="1" applyFill="1" applyBorder="1" applyAlignment="1" applyProtection="1">
      <alignment horizontal="right" vertical="center"/>
    </xf>
    <xf numFmtId="0" fontId="12" fillId="2" borderId="19" xfId="0" applyFont="1" applyFill="1" applyBorder="1" applyAlignment="1" applyProtection="1">
      <alignment horizontal="right" vertical="center"/>
    </xf>
    <xf numFmtId="38" fontId="9" fillId="2" borderId="18" xfId="1" applyFont="1" applyFill="1" applyBorder="1" applyAlignment="1" applyProtection="1">
      <alignment horizontal="right" vertical="center" wrapText="1"/>
    </xf>
    <xf numFmtId="38" fontId="9" fillId="2" borderId="19" xfId="1" applyFont="1" applyFill="1" applyBorder="1" applyAlignment="1" applyProtection="1">
      <alignment horizontal="right" vertical="center" wrapText="1"/>
    </xf>
    <xf numFmtId="0" fontId="3" fillId="0" borderId="7" xfId="0" applyFont="1" applyBorder="1" applyAlignment="1" applyProtection="1">
      <alignment horizontal="center"/>
    </xf>
    <xf numFmtId="0" fontId="3" fillId="0" borderId="5" xfId="0" applyFont="1" applyBorder="1" applyAlignment="1" applyProtection="1">
      <alignment horizontal="center"/>
    </xf>
    <xf numFmtId="0" fontId="3" fillId="0" borderId="13" xfId="0" applyFont="1" applyBorder="1" applyAlignment="1" applyProtection="1">
      <alignment horizontal="center"/>
    </xf>
    <xf numFmtId="0" fontId="3" fillId="4" borderId="7" xfId="0" applyFont="1" applyFill="1" applyBorder="1" applyAlignment="1" applyProtection="1">
      <alignment shrinkToFit="1"/>
    </xf>
    <xf numFmtId="0" fontId="3" fillId="4" borderId="5" xfId="0" applyFont="1" applyFill="1" applyBorder="1" applyAlignment="1" applyProtection="1">
      <alignment shrinkToFit="1"/>
    </xf>
    <xf numFmtId="0" fontId="3" fillId="0" borderId="7"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13" xfId="0" applyFont="1" applyFill="1" applyBorder="1" applyAlignment="1" applyProtection="1">
      <alignment vertical="center"/>
    </xf>
    <xf numFmtId="0" fontId="18" fillId="7" borderId="0" xfId="0" applyFont="1" applyFill="1" applyAlignment="1" applyProtection="1">
      <alignment horizontal="center" vertical="center"/>
    </xf>
    <xf numFmtId="0" fontId="9" fillId="2" borderId="18" xfId="0" applyFont="1" applyFill="1" applyBorder="1" applyAlignment="1" applyProtection="1">
      <alignment horizontal="center" vertical="center"/>
    </xf>
    <xf numFmtId="0" fontId="9" fillId="2" borderId="20"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38" fontId="3" fillId="4" borderId="7" xfId="1" applyFont="1" applyFill="1" applyBorder="1" applyAlignment="1" applyProtection="1">
      <alignment vertical="center"/>
    </xf>
    <xf numFmtId="38" fontId="3" fillId="4" borderId="5" xfId="1" applyFont="1" applyFill="1" applyBorder="1" applyAlignment="1" applyProtection="1">
      <alignment vertical="center"/>
    </xf>
    <xf numFmtId="38" fontId="3" fillId="4" borderId="13" xfId="1" applyFont="1" applyFill="1" applyBorder="1" applyAlignment="1" applyProtection="1">
      <alignment vertical="center"/>
    </xf>
    <xf numFmtId="38" fontId="3" fillId="4" borderId="7" xfId="1" applyFont="1" applyFill="1" applyBorder="1" applyAlignment="1" applyProtection="1">
      <alignment vertical="center" wrapText="1"/>
    </xf>
    <xf numFmtId="38" fontId="3" fillId="4" borderId="5" xfId="1" applyFont="1" applyFill="1" applyBorder="1" applyAlignment="1" applyProtection="1">
      <alignment vertical="center" wrapText="1"/>
    </xf>
    <xf numFmtId="38" fontId="3" fillId="4" borderId="13" xfId="1" applyFont="1" applyFill="1" applyBorder="1" applyAlignment="1" applyProtection="1">
      <alignment vertical="center" wrapText="1"/>
    </xf>
    <xf numFmtId="0" fontId="3" fillId="0" borderId="2"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0" xfId="0" applyBorder="1" applyAlignment="1" applyProtection="1">
      <alignment horizontal="center" vertical="center" wrapText="1"/>
    </xf>
    <xf numFmtId="0" fontId="5" fillId="0" borderId="3" xfId="0" applyFont="1" applyBorder="1" applyAlignment="1" applyProtection="1">
      <alignment horizontal="right" vertical="center" wrapText="1"/>
    </xf>
    <xf numFmtId="0" fontId="3" fillId="0" borderId="11"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5" fillId="0" borderId="14" xfId="0" applyFont="1" applyBorder="1" applyAlignment="1" applyProtection="1">
      <alignment horizontal="right" vertical="center" wrapText="1"/>
    </xf>
    <xf numFmtId="0" fontId="5" fillId="0" borderId="0" xfId="0" applyFont="1" applyBorder="1" applyAlignment="1" applyProtection="1">
      <alignment horizontal="right" vertical="center" wrapText="1"/>
    </xf>
    <xf numFmtId="0" fontId="5" fillId="0" borderId="16" xfId="0" applyFont="1" applyBorder="1" applyAlignment="1" applyProtection="1">
      <alignment horizontal="right" vertical="center" wrapText="1"/>
    </xf>
    <xf numFmtId="38" fontId="9" fillId="2" borderId="17" xfId="1" applyFont="1" applyFill="1" applyBorder="1" applyAlignment="1" applyProtection="1">
      <alignment horizontal="right" vertical="center" wrapText="1"/>
    </xf>
    <xf numFmtId="38" fontId="9" fillId="2" borderId="20" xfId="1" applyFont="1" applyFill="1" applyBorder="1" applyAlignment="1" applyProtection="1">
      <alignment horizontal="right" vertical="center" wrapText="1"/>
    </xf>
    <xf numFmtId="0" fontId="3" fillId="0" borderId="1" xfId="0" applyFont="1" applyBorder="1" applyAlignment="1" applyProtection="1">
      <alignment horizontal="center" vertical="center"/>
    </xf>
    <xf numFmtId="0" fontId="5" fillId="0" borderId="5" xfId="0" applyFont="1" applyBorder="1" applyAlignment="1" applyProtection="1">
      <alignment horizontal="left" vertical="center"/>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5" fillId="0" borderId="11" xfId="0" applyFont="1" applyBorder="1" applyAlignment="1" applyProtection="1">
      <alignment horizontal="right" vertical="top"/>
    </xf>
    <xf numFmtId="0" fontId="2" fillId="0" borderId="6" xfId="0" applyFont="1" applyBorder="1" applyAlignment="1" applyProtection="1">
      <alignment horizontal="right" vertical="top"/>
    </xf>
    <xf numFmtId="0" fontId="2" fillId="0" borderId="12" xfId="0" applyFont="1" applyBorder="1" applyAlignment="1" applyProtection="1">
      <alignment horizontal="right" vertical="top"/>
    </xf>
    <xf numFmtId="38" fontId="3" fillId="4" borderId="7" xfId="1" applyFont="1" applyFill="1" applyBorder="1" applyAlignment="1" applyProtection="1">
      <alignment horizontal="right" vertical="center" wrapText="1"/>
    </xf>
    <xf numFmtId="38" fontId="3" fillId="4" borderId="5" xfId="1" applyFont="1" applyFill="1" applyBorder="1" applyAlignment="1" applyProtection="1">
      <alignment horizontal="right" vertical="center" wrapText="1"/>
    </xf>
    <xf numFmtId="38" fontId="3" fillId="4" borderId="13" xfId="1" applyFont="1" applyFill="1" applyBorder="1" applyAlignment="1" applyProtection="1">
      <alignment horizontal="right" vertical="center" wrapText="1"/>
    </xf>
    <xf numFmtId="38" fontId="3" fillId="4" borderId="1" xfId="0" applyNumberFormat="1" applyFont="1" applyFill="1" applyBorder="1" applyAlignment="1" applyProtection="1">
      <alignment horizontal="right" vertical="center" wrapText="1"/>
    </xf>
    <xf numFmtId="0" fontId="3" fillId="4" borderId="1" xfId="0" applyFont="1" applyFill="1" applyBorder="1" applyAlignment="1" applyProtection="1">
      <alignment horizontal="right" vertical="center"/>
    </xf>
    <xf numFmtId="38" fontId="3" fillId="4" borderId="1" xfId="1" applyFont="1" applyFill="1" applyBorder="1" applyAlignment="1" applyProtection="1">
      <alignment horizontal="right" vertical="center" wrapText="1"/>
    </xf>
    <xf numFmtId="38" fontId="3" fillId="4" borderId="1" xfId="1" applyFont="1" applyFill="1" applyBorder="1" applyAlignment="1" applyProtection="1">
      <alignment horizontal="right" vertical="center"/>
    </xf>
    <xf numFmtId="38" fontId="0" fillId="4" borderId="5" xfId="1" applyFont="1" applyFill="1" applyBorder="1" applyAlignment="1" applyProtection="1">
      <alignment horizontal="right" vertical="center" wrapText="1"/>
    </xf>
    <xf numFmtId="38" fontId="0" fillId="4" borderId="13" xfId="1" applyFont="1" applyFill="1" applyBorder="1" applyAlignment="1" applyProtection="1">
      <alignment horizontal="right" vertical="center" wrapText="1"/>
    </xf>
    <xf numFmtId="0" fontId="5" fillId="0" borderId="4" xfId="0" applyFont="1" applyBorder="1" applyAlignment="1" applyProtection="1">
      <alignment horizontal="right" vertical="top" wrapText="1"/>
    </xf>
    <xf numFmtId="0" fontId="5" fillId="0" borderId="4" xfId="0" applyFont="1" applyBorder="1" applyAlignment="1" applyProtection="1">
      <alignment horizontal="right" vertical="top"/>
    </xf>
    <xf numFmtId="0" fontId="2" fillId="0" borderId="0" xfId="0" applyFont="1" applyBorder="1" applyAlignment="1" applyProtection="1">
      <alignment horizontal="right" vertical="center" wrapText="1"/>
    </xf>
    <xf numFmtId="0" fontId="2" fillId="0" borderId="16" xfId="0" applyFont="1" applyBorder="1" applyAlignment="1" applyProtection="1">
      <alignment horizontal="right" vertical="center" wrapText="1"/>
    </xf>
    <xf numFmtId="0" fontId="5" fillId="0" borderId="6" xfId="0" applyFont="1" applyBorder="1" applyAlignment="1" applyProtection="1">
      <alignment horizontal="left" vertical="center"/>
    </xf>
    <xf numFmtId="0" fontId="3" fillId="0" borderId="4"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5" fillId="0" borderId="6" xfId="0" applyFont="1" applyBorder="1" applyAlignment="1" applyProtection="1">
      <alignment horizontal="right" vertical="center"/>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xf>
    <xf numFmtId="0" fontId="3" fillId="0" borderId="0" xfId="0" applyFont="1" applyAlignment="1" applyProtection="1">
      <alignment horizontal="left" vertical="center"/>
    </xf>
    <xf numFmtId="0" fontId="0" fillId="0" borderId="0" xfId="0" applyAlignment="1" applyProtection="1">
      <alignment vertical="center"/>
    </xf>
    <xf numFmtId="0" fontId="3" fillId="0" borderId="7" xfId="0" applyFont="1" applyBorder="1" applyAlignment="1" applyProtection="1">
      <alignment horizontal="center" vertical="center"/>
    </xf>
    <xf numFmtId="0" fontId="0" fillId="0" borderId="5" xfId="0" applyBorder="1" applyAlignment="1" applyProtection="1">
      <alignment horizontal="center" vertical="center"/>
    </xf>
    <xf numFmtId="0" fontId="0" fillId="0" borderId="13" xfId="0" applyBorder="1" applyAlignment="1" applyProtection="1">
      <alignment horizontal="center" vertical="center"/>
    </xf>
    <xf numFmtId="0" fontId="3" fillId="4" borderId="1" xfId="0" applyFont="1" applyFill="1" applyBorder="1" applyAlignment="1" applyProtection="1">
      <alignment horizontal="center"/>
    </xf>
    <xf numFmtId="0" fontId="14" fillId="4" borderId="1" xfId="0" applyFont="1" applyFill="1" applyBorder="1" applyAlignment="1" applyProtection="1">
      <alignment horizontal="center"/>
    </xf>
    <xf numFmtId="0" fontId="3" fillId="0" borderId="8" xfId="0" applyFont="1"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5" fillId="0" borderId="11" xfId="0" applyFont="1" applyBorder="1" applyAlignment="1" applyProtection="1">
      <alignment horizontal="right" vertical="top" wrapText="1"/>
    </xf>
    <xf numFmtId="0" fontId="5" fillId="0" borderId="6" xfId="0" applyFont="1" applyBorder="1" applyAlignment="1" applyProtection="1">
      <alignment horizontal="right" vertical="top" wrapText="1"/>
    </xf>
    <xf numFmtId="0" fontId="5" fillId="0" borderId="12" xfId="0" applyFont="1" applyBorder="1" applyAlignment="1" applyProtection="1">
      <alignment horizontal="right" vertical="top" wrapText="1"/>
    </xf>
    <xf numFmtId="0" fontId="3" fillId="4" borderId="7" xfId="0" applyFont="1" applyFill="1" applyBorder="1" applyAlignment="1" applyProtection="1">
      <alignment horizontal="center"/>
    </xf>
    <xf numFmtId="0" fontId="3" fillId="4" borderId="13" xfId="0" applyFont="1" applyFill="1" applyBorder="1" applyAlignment="1" applyProtection="1">
      <alignment horizontal="center"/>
    </xf>
    <xf numFmtId="0" fontId="18" fillId="8" borderId="0" xfId="0" applyFont="1" applyFill="1" applyAlignment="1" applyProtection="1">
      <alignment horizontal="center" vertical="center"/>
    </xf>
    <xf numFmtId="38" fontId="3" fillId="4" borderId="8" xfId="1" applyFont="1" applyFill="1" applyBorder="1" applyAlignment="1" applyProtection="1"/>
    <xf numFmtId="38" fontId="3" fillId="4" borderId="9" xfId="1" applyFont="1" applyFill="1" applyBorder="1" applyAlignment="1" applyProtection="1"/>
    <xf numFmtId="38" fontId="3" fillId="4" borderId="10" xfId="1" applyFont="1" applyFill="1" applyBorder="1" applyAlignment="1" applyProtection="1"/>
    <xf numFmtId="38" fontId="3" fillId="4" borderId="7" xfId="1" applyFont="1" applyFill="1" applyBorder="1" applyAlignment="1" applyProtection="1">
      <alignment horizontal="right" wrapText="1"/>
    </xf>
    <xf numFmtId="38" fontId="3" fillId="4" borderId="13" xfId="1" applyFont="1" applyFill="1" applyBorder="1" applyAlignment="1" applyProtection="1">
      <alignment horizontal="right" wrapText="1"/>
    </xf>
    <xf numFmtId="0" fontId="3" fillId="0" borderId="11" xfId="0" applyFont="1" applyBorder="1" applyAlignment="1" applyProtection="1">
      <alignment horizontal="center" vertical="top"/>
    </xf>
    <xf numFmtId="0" fontId="0" fillId="0" borderId="6" xfId="0" applyBorder="1" applyAlignment="1" applyProtection="1">
      <alignment horizontal="center" vertical="top"/>
    </xf>
    <xf numFmtId="0" fontId="0" fillId="0" borderId="12" xfId="0" applyBorder="1" applyAlignment="1" applyProtection="1">
      <alignment horizontal="center" vertical="top"/>
    </xf>
    <xf numFmtId="0" fontId="5" fillId="0" borderId="14"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14" fillId="0" borderId="5" xfId="0" applyFont="1" applyBorder="1" applyAlignment="1" applyProtection="1">
      <alignment horizontal="center"/>
    </xf>
    <xf numFmtId="0" fontId="0" fillId="0" borderId="5" xfId="0" applyBorder="1" applyAlignment="1" applyProtection="1">
      <alignment horizontal="center"/>
    </xf>
    <xf numFmtId="0" fontId="0" fillId="0" borderId="13" xfId="0" applyBorder="1" applyAlignment="1" applyProtection="1">
      <alignment horizontal="center"/>
    </xf>
    <xf numFmtId="0" fontId="3" fillId="0" borderId="7" xfId="0" applyFont="1" applyBorder="1" applyAlignment="1" applyProtection="1">
      <alignment vertical="center"/>
    </xf>
    <xf numFmtId="0" fontId="3" fillId="0" borderId="5" xfId="0" applyFont="1" applyBorder="1" applyAlignment="1" applyProtection="1">
      <alignment vertical="center"/>
    </xf>
    <xf numFmtId="0" fontId="3" fillId="0" borderId="13" xfId="0" applyFont="1" applyBorder="1" applyAlignment="1" applyProtection="1">
      <alignment vertical="center"/>
    </xf>
    <xf numFmtId="0" fontId="3" fillId="0" borderId="5" xfId="0" applyFont="1" applyFill="1" applyBorder="1" applyAlignment="1" applyProtection="1">
      <alignment horizontal="left" shrinkToFit="1"/>
    </xf>
    <xf numFmtId="0" fontId="3" fillId="0" borderId="7"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38" fontId="3" fillId="4" borderId="2" xfId="1" applyFont="1" applyFill="1" applyBorder="1" applyAlignment="1" applyProtection="1">
      <alignment shrinkToFit="1"/>
      <protection locked="0"/>
    </xf>
    <xf numFmtId="38" fontId="3" fillId="4" borderId="4" xfId="1" applyFont="1" applyFill="1" applyBorder="1" applyAlignment="1" applyProtection="1">
      <alignment shrinkToFit="1"/>
      <protection locked="0"/>
    </xf>
    <xf numFmtId="38" fontId="3" fillId="0" borderId="2" xfId="1" applyFont="1" applyBorder="1" applyAlignment="1" applyProtection="1">
      <alignment shrinkToFit="1"/>
    </xf>
    <xf numFmtId="38" fontId="3" fillId="0" borderId="4" xfId="1" applyFont="1" applyBorder="1" applyAlignment="1" applyProtection="1">
      <alignment shrinkToFit="1"/>
    </xf>
    <xf numFmtId="0" fontId="3" fillId="4" borderId="2" xfId="0" applyFont="1" applyFill="1" applyBorder="1" applyAlignment="1" applyProtection="1">
      <alignment horizontal="center" shrinkToFit="1"/>
      <protection locked="0"/>
    </xf>
    <xf numFmtId="0" fontId="3" fillId="4" borderId="4" xfId="0" applyFont="1" applyFill="1" applyBorder="1" applyAlignment="1" applyProtection="1">
      <alignment horizontal="center" shrinkToFit="1"/>
      <protection locked="0"/>
    </xf>
    <xf numFmtId="0" fontId="17" fillId="4" borderId="2" xfId="0" applyFont="1" applyFill="1" applyBorder="1" applyAlignment="1" applyProtection="1">
      <alignment horizontal="center" wrapText="1" shrinkToFit="1"/>
      <protection locked="0"/>
    </xf>
    <xf numFmtId="0" fontId="17" fillId="4" borderId="4" xfId="0" applyFont="1" applyFill="1" applyBorder="1" applyAlignment="1" applyProtection="1">
      <alignment horizontal="center" wrapText="1" shrinkToFit="1"/>
      <protection locked="0"/>
    </xf>
    <xf numFmtId="0" fontId="5" fillId="4" borderId="2" xfId="0" applyFont="1" applyFill="1" applyBorder="1" applyAlignment="1" applyProtection="1">
      <alignment horizontal="center" shrinkToFit="1"/>
      <protection locked="0"/>
    </xf>
    <xf numFmtId="0" fontId="5" fillId="4" borderId="4" xfId="0" applyFont="1" applyFill="1" applyBorder="1" applyAlignment="1" applyProtection="1">
      <alignment horizontal="center" shrinkToFit="1"/>
      <protection locked="0"/>
    </xf>
    <xf numFmtId="0" fontId="17" fillId="4" borderId="10" xfId="0" applyFont="1" applyFill="1" applyBorder="1" applyAlignment="1" applyProtection="1">
      <alignment horizontal="center" wrapText="1" shrinkToFit="1"/>
      <protection locked="0"/>
    </xf>
    <xf numFmtId="0" fontId="17" fillId="4" borderId="12" xfId="0" applyFont="1" applyFill="1" applyBorder="1" applyAlignment="1" applyProtection="1">
      <alignment horizontal="center" wrapText="1" shrinkToFit="1"/>
      <protection locked="0"/>
    </xf>
    <xf numFmtId="38" fontId="3" fillId="4" borderId="8" xfId="1" applyFont="1" applyFill="1" applyBorder="1" applyAlignment="1" applyProtection="1">
      <alignment shrinkToFit="1"/>
      <protection locked="0"/>
    </xf>
    <xf numFmtId="38" fontId="3" fillId="4" borderId="10" xfId="1" applyFont="1" applyFill="1" applyBorder="1" applyAlignment="1" applyProtection="1">
      <alignment shrinkToFit="1"/>
      <protection locked="0"/>
    </xf>
    <xf numFmtId="38" fontId="3" fillId="4" borderId="11" xfId="1" applyFont="1" applyFill="1" applyBorder="1" applyAlignment="1" applyProtection="1">
      <alignment shrinkToFit="1"/>
      <protection locked="0"/>
    </xf>
    <xf numFmtId="38" fontId="3" fillId="4" borderId="12" xfId="1" applyFont="1" applyFill="1" applyBorder="1" applyAlignment="1" applyProtection="1">
      <alignment shrinkToFit="1"/>
      <protection locked="0"/>
    </xf>
    <xf numFmtId="0" fontId="4" fillId="0" borderId="0" xfId="0" applyFont="1" applyAlignment="1" applyProtection="1">
      <alignment horizontal="center" vertical="center"/>
    </xf>
    <xf numFmtId="0" fontId="4" fillId="0" borderId="16" xfId="0" applyFont="1" applyBorder="1" applyAlignment="1" applyProtection="1">
      <alignment horizontal="center" vertical="center"/>
    </xf>
    <xf numFmtId="38" fontId="3" fillId="4" borderId="9" xfId="1" applyFont="1" applyFill="1" applyBorder="1" applyAlignment="1" applyProtection="1">
      <alignment shrinkToFit="1"/>
      <protection locked="0"/>
    </xf>
    <xf numFmtId="38" fontId="3" fillId="4" borderId="6" xfId="1" applyFont="1" applyFill="1" applyBorder="1" applyAlignment="1" applyProtection="1">
      <alignment shrinkToFit="1"/>
      <protection locked="0"/>
    </xf>
    <xf numFmtId="0" fontId="3" fillId="4" borderId="7" xfId="0" applyFont="1" applyFill="1" applyBorder="1" applyAlignment="1" applyProtection="1">
      <alignment horizontal="center" shrinkToFit="1"/>
      <protection locked="0"/>
    </xf>
    <xf numFmtId="0" fontId="14" fillId="4" borderId="5" xfId="0" applyFont="1" applyFill="1" applyBorder="1" applyAlignment="1" applyProtection="1">
      <alignment horizontal="center" shrinkToFit="1"/>
      <protection locked="0"/>
    </xf>
    <xf numFmtId="0" fontId="14" fillId="4" borderId="13" xfId="0" applyFont="1" applyFill="1" applyBorder="1" applyAlignment="1" applyProtection="1">
      <alignment horizontal="center" shrinkToFit="1"/>
      <protection locked="0"/>
    </xf>
    <xf numFmtId="0" fontId="3" fillId="4" borderId="7" xfId="0" applyFont="1" applyFill="1" applyBorder="1" applyAlignment="1" applyProtection="1">
      <alignment horizontal="center"/>
      <protection locked="0"/>
    </xf>
    <xf numFmtId="0" fontId="14" fillId="4" borderId="5" xfId="0" applyFont="1" applyFill="1" applyBorder="1" applyAlignment="1" applyProtection="1">
      <alignment horizontal="center"/>
      <protection locked="0"/>
    </xf>
    <xf numFmtId="0" fontId="14" fillId="4" borderId="13" xfId="0" applyFont="1" applyFill="1" applyBorder="1" applyAlignment="1" applyProtection="1">
      <alignment horizontal="center"/>
      <protection locked="0"/>
    </xf>
    <xf numFmtId="38" fontId="3" fillId="4" borderId="1" xfId="0" applyNumberFormat="1" applyFont="1" applyFill="1" applyBorder="1" applyAlignment="1" applyProtection="1">
      <alignment horizontal="right" vertical="center" shrinkToFit="1"/>
      <protection locked="0"/>
    </xf>
    <xf numFmtId="0" fontId="3" fillId="4" borderId="1" xfId="0" applyFont="1" applyFill="1" applyBorder="1" applyAlignment="1" applyProtection="1">
      <alignment horizontal="right" vertical="center" shrinkToFit="1"/>
      <protection locked="0"/>
    </xf>
    <xf numFmtId="38" fontId="3" fillId="4" borderId="1" xfId="1" applyFont="1" applyFill="1" applyBorder="1" applyAlignment="1" applyProtection="1">
      <alignment horizontal="right" vertical="center" shrinkToFit="1"/>
      <protection locked="0"/>
    </xf>
    <xf numFmtId="0" fontId="3" fillId="4" borderId="13" xfId="0" applyFont="1" applyFill="1" applyBorder="1" applyAlignment="1" applyProtection="1">
      <alignment horizontal="center" shrinkToFit="1"/>
      <protection locked="0"/>
    </xf>
    <xf numFmtId="0" fontId="19" fillId="0" borderId="0" xfId="0" applyFont="1" applyAlignment="1" applyProtection="1">
      <alignment horizontal="center" vertical="center"/>
    </xf>
    <xf numFmtId="38" fontId="3" fillId="4" borderId="7" xfId="1" applyFont="1" applyFill="1" applyBorder="1" applyAlignment="1" applyProtection="1">
      <alignment horizontal="right" vertical="center" shrinkToFit="1"/>
      <protection locked="0"/>
    </xf>
    <xf numFmtId="38" fontId="3" fillId="4" borderId="5" xfId="1" applyFont="1" applyFill="1" applyBorder="1" applyAlignment="1" applyProtection="1">
      <alignment horizontal="right" vertical="center" shrinkToFit="1"/>
      <protection locked="0"/>
    </xf>
    <xf numFmtId="38" fontId="3" fillId="4" borderId="13" xfId="1" applyFont="1" applyFill="1" applyBorder="1" applyAlignment="1" applyProtection="1">
      <alignment horizontal="right" vertical="center" shrinkToFit="1"/>
      <protection locked="0"/>
    </xf>
    <xf numFmtId="38" fontId="9" fillId="2" borderId="18" xfId="1" applyFont="1" applyFill="1" applyBorder="1" applyAlignment="1" applyProtection="1">
      <alignment vertical="center" shrinkToFit="1"/>
    </xf>
    <xf numFmtId="38" fontId="9" fillId="2" borderId="19" xfId="1" applyFont="1" applyFill="1" applyBorder="1" applyAlignment="1" applyProtection="1">
      <alignment vertical="center" shrinkToFit="1"/>
    </xf>
    <xf numFmtId="38" fontId="9" fillId="2" borderId="17" xfId="1" applyFont="1" applyFill="1" applyBorder="1" applyAlignment="1" applyProtection="1">
      <alignment horizontal="right" vertical="center" shrinkToFit="1"/>
    </xf>
    <xf numFmtId="38" fontId="10" fillId="2" borderId="17" xfId="1" applyFont="1" applyFill="1" applyBorder="1" applyAlignment="1" applyProtection="1">
      <alignment horizontal="right" vertical="center" shrinkToFit="1"/>
    </xf>
    <xf numFmtId="0" fontId="12" fillId="2" borderId="18" xfId="0" applyFont="1" applyFill="1" applyBorder="1" applyAlignment="1" applyProtection="1">
      <alignment horizontal="right" vertical="center" shrinkToFit="1"/>
    </xf>
    <xf numFmtId="0" fontId="12" fillId="2" borderId="20" xfId="0" applyFont="1" applyFill="1" applyBorder="1" applyAlignment="1" applyProtection="1">
      <alignment horizontal="right" vertical="center" shrinkToFit="1"/>
    </xf>
    <xf numFmtId="0" fontId="12" fillId="2" borderId="19" xfId="0" applyFont="1" applyFill="1" applyBorder="1" applyAlignment="1" applyProtection="1">
      <alignment horizontal="right" vertical="center" shrinkToFit="1"/>
    </xf>
    <xf numFmtId="38" fontId="9" fillId="2" borderId="20" xfId="1" applyFont="1" applyFill="1" applyBorder="1" applyAlignment="1" applyProtection="1">
      <alignment vertical="center" shrinkToFit="1"/>
    </xf>
    <xf numFmtId="38" fontId="9" fillId="2" borderId="18" xfId="1" applyFont="1" applyFill="1" applyBorder="1" applyAlignment="1" applyProtection="1">
      <alignment horizontal="right" vertical="center" shrinkToFit="1"/>
    </xf>
    <xf numFmtId="38" fontId="9" fillId="2" borderId="20" xfId="1" applyFont="1" applyFill="1" applyBorder="1" applyAlignment="1" applyProtection="1">
      <alignment horizontal="right" vertical="center" shrinkToFit="1"/>
    </xf>
    <xf numFmtId="38" fontId="9" fillId="2" borderId="19" xfId="1" applyFont="1" applyFill="1" applyBorder="1" applyAlignment="1" applyProtection="1">
      <alignment horizontal="right" vertical="center" shrinkToFit="1"/>
    </xf>
    <xf numFmtId="38" fontId="3" fillId="0" borderId="0" xfId="1" applyFont="1" applyFill="1" applyBorder="1" applyAlignment="1" applyProtection="1">
      <alignment horizontal="right" vertical="center" shrinkToFit="1"/>
    </xf>
    <xf numFmtId="0" fontId="3" fillId="0" borderId="0" xfId="0" applyFont="1" applyAlignment="1" applyProtection="1">
      <alignment horizontal="right" vertical="center"/>
    </xf>
    <xf numFmtId="0" fontId="13" fillId="2" borderId="19" xfId="0" applyFont="1" applyFill="1" applyBorder="1" applyAlignment="1" applyProtection="1">
      <alignment horizontal="right" vertical="center" shrinkToFit="1"/>
    </xf>
    <xf numFmtId="0" fontId="13" fillId="2" borderId="20" xfId="0" applyFont="1" applyFill="1" applyBorder="1" applyAlignment="1" applyProtection="1">
      <alignment horizontal="right" vertical="center" shrinkToFit="1"/>
    </xf>
    <xf numFmtId="0" fontId="9" fillId="2" borderId="18" xfId="0" applyFont="1" applyFill="1" applyBorder="1" applyAlignment="1" applyProtection="1">
      <alignment horizontal="center" vertical="center" shrinkToFit="1"/>
    </xf>
    <xf numFmtId="0" fontId="9" fillId="2" borderId="20" xfId="0" applyFont="1" applyFill="1" applyBorder="1" applyAlignment="1" applyProtection="1">
      <alignment horizontal="center" vertical="center" shrinkToFit="1"/>
    </xf>
    <xf numFmtId="0" fontId="9" fillId="2" borderId="19" xfId="0" applyFont="1" applyFill="1" applyBorder="1" applyAlignment="1" applyProtection="1">
      <alignment horizontal="center" vertical="center" shrinkToFit="1"/>
    </xf>
    <xf numFmtId="0" fontId="3" fillId="4" borderId="7" xfId="0" applyFont="1" applyFill="1" applyBorder="1" applyAlignment="1" applyProtection="1">
      <alignment shrinkToFit="1"/>
      <protection locked="0"/>
    </xf>
    <xf numFmtId="0" fontId="3" fillId="4" borderId="5" xfId="0" applyFont="1" applyFill="1" applyBorder="1" applyAlignment="1" applyProtection="1">
      <alignment shrinkToFit="1"/>
      <protection locked="0"/>
    </xf>
    <xf numFmtId="0" fontId="3" fillId="0" borderId="5" xfId="0" applyFont="1" applyBorder="1" applyAlignment="1" applyProtection="1">
      <alignment horizontal="center" vertical="center"/>
    </xf>
    <xf numFmtId="38" fontId="3" fillId="4" borderId="7" xfId="1" applyFont="1" applyFill="1" applyBorder="1" applyAlignment="1" applyProtection="1">
      <alignment horizontal="right" vertical="center" wrapText="1"/>
      <protection locked="0"/>
    </xf>
    <xf numFmtId="38" fontId="0" fillId="4" borderId="5" xfId="1" applyFont="1" applyFill="1" applyBorder="1" applyAlignment="1" applyProtection="1">
      <alignment horizontal="right" vertical="center" wrapText="1"/>
      <protection locked="0"/>
    </xf>
    <xf numFmtId="38" fontId="0" fillId="4" borderId="13" xfId="1" applyFont="1" applyFill="1" applyBorder="1" applyAlignment="1" applyProtection="1">
      <alignment horizontal="right" vertical="center" wrapText="1"/>
      <protection locked="0"/>
    </xf>
    <xf numFmtId="0" fontId="3" fillId="0" borderId="7" xfId="0" applyFont="1" applyFill="1" applyBorder="1" applyAlignment="1" applyProtection="1">
      <alignment horizontal="center" shrinkToFit="1"/>
    </xf>
    <xf numFmtId="0" fontId="3" fillId="0" borderId="13" xfId="0" applyFont="1" applyFill="1" applyBorder="1" applyAlignment="1" applyProtection="1">
      <alignment horizontal="center" shrinkToFit="1"/>
    </xf>
    <xf numFmtId="0" fontId="4" fillId="0" borderId="1" xfId="0" applyFont="1" applyFill="1" applyBorder="1" applyAlignment="1" applyProtection="1">
      <alignment horizontal="center" shrinkToFit="1"/>
    </xf>
    <xf numFmtId="0" fontId="0" fillId="0" borderId="1" xfId="0" applyFill="1" applyBorder="1" applyAlignment="1" applyProtection="1">
      <alignment horizontal="center" shrinkToFit="1"/>
    </xf>
    <xf numFmtId="0" fontId="4" fillId="0" borderId="7" xfId="0" applyFont="1" applyFill="1" applyBorder="1" applyAlignment="1" applyProtection="1">
      <alignment horizontal="left"/>
    </xf>
    <xf numFmtId="0" fontId="4" fillId="0" borderId="5" xfId="0" applyFont="1" applyFill="1" applyBorder="1" applyAlignment="1" applyProtection="1">
      <alignment horizontal="left"/>
    </xf>
    <xf numFmtId="0" fontId="4" fillId="0" borderId="13" xfId="0" applyFont="1" applyFill="1" applyBorder="1" applyAlignment="1" applyProtection="1">
      <alignment horizontal="left"/>
    </xf>
    <xf numFmtId="0" fontId="3" fillId="0" borderId="0" xfId="0" applyFont="1" applyBorder="1" applyAlignment="1" applyProtection="1">
      <alignment horizontal="right" vertical="center"/>
    </xf>
    <xf numFmtId="0" fontId="5" fillId="0" borderId="0" xfId="0" applyFont="1" applyBorder="1" applyAlignment="1" applyProtection="1">
      <alignment horizontal="left" vertical="center"/>
    </xf>
    <xf numFmtId="0" fontId="4" fillId="0" borderId="16" xfId="0" applyFont="1" applyBorder="1" applyAlignment="1" applyProtection="1">
      <alignment horizontal="center" vertical="center" shrinkToFit="1"/>
    </xf>
    <xf numFmtId="0" fontId="4" fillId="0" borderId="0" xfId="0" applyFont="1" applyAlignment="1" applyProtection="1">
      <alignment horizontal="center" vertical="center" shrinkToFit="1"/>
    </xf>
    <xf numFmtId="0" fontId="0" fillId="0" borderId="32" xfId="0" applyBorder="1" applyAlignment="1">
      <alignment horizontal="center" vertical="center"/>
    </xf>
  </cellXfs>
  <cellStyles count="5">
    <cellStyle name="桁区切り" xfId="1" builtinId="6"/>
    <cellStyle name="標準" xfId="0" builtinId="0"/>
    <cellStyle name="標準_Sheet1" xfId="2" xr:uid="{00000000-0005-0000-0000-000002000000}"/>
    <cellStyle name="標準_リスト" xfId="3" xr:uid="{00000000-0005-0000-0000-000003000000}"/>
    <cellStyle name="標準_リスト_1" xfId="4" xr:uid="{00000000-0005-0000-0000-000004000000}"/>
  </cellStyles>
  <dxfs count="11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theme="0"/>
      </font>
      <fill>
        <patternFill>
          <bgColor theme="1" tint="0.24994659260841701"/>
        </patternFill>
      </fill>
    </dxf>
    <dxf>
      <font>
        <b/>
        <i val="0"/>
        <color theme="0"/>
      </font>
      <fill>
        <patternFill>
          <bgColor theme="1" tint="0.24994659260841701"/>
        </patternFill>
      </fill>
    </dxf>
    <dxf>
      <font>
        <b/>
        <i val="0"/>
        <color theme="0"/>
      </font>
      <fill>
        <patternFill>
          <bgColor theme="1" tint="0.24994659260841701"/>
        </patternFill>
      </fill>
    </dxf>
  </dxfs>
  <tableStyles count="0" defaultTableStyle="TableStyleMedium2" defaultPivotStyle="PivotStyleLight16"/>
  <colors>
    <mruColors>
      <color rgb="FF0000FF"/>
      <color rgb="FFFF00FF"/>
      <color rgb="FFFFFF66"/>
      <color rgb="FFE1E166"/>
      <color rgb="FFFFFF00"/>
      <color rgb="FF663300"/>
      <color rgb="FFFFFF99"/>
      <color rgb="FFCCFFCC"/>
      <color rgb="FFFFFF6E"/>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34</xdr:row>
      <xdr:rowOff>9525</xdr:rowOff>
    </xdr:from>
    <xdr:to>
      <xdr:col>5</xdr:col>
      <xdr:colOff>192655</xdr:colOff>
      <xdr:row>34</xdr:row>
      <xdr:rowOff>205598</xdr:rowOff>
    </xdr:to>
    <xdr:sp macro="" textlink="">
      <xdr:nvSpPr>
        <xdr:cNvPr id="112" name="角丸四角形 111">
          <a:extLst>
            <a:ext uri="{FF2B5EF4-FFF2-40B4-BE49-F238E27FC236}">
              <a16:creationId xmlns:a16="http://schemas.microsoft.com/office/drawing/2014/main" id="{00000000-0008-0000-0000-000070000000}"/>
            </a:ext>
          </a:extLst>
        </xdr:cNvPr>
        <xdr:cNvSpPr/>
      </xdr:nvSpPr>
      <xdr:spPr>
        <a:xfrm>
          <a:off x="4591050" y="6362700"/>
          <a:ext cx="192655" cy="19607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0</xdr:col>
      <xdr:colOff>19050</xdr:colOff>
      <xdr:row>42</xdr:row>
      <xdr:rowOff>95250</xdr:rowOff>
    </xdr:from>
    <xdr:to>
      <xdr:col>25</xdr:col>
      <xdr:colOff>197145</xdr:colOff>
      <xdr:row>69</xdr:row>
      <xdr:rowOff>148480</xdr:rowOff>
    </xdr:to>
    <xdr:sp macro="" textlink="">
      <xdr:nvSpPr>
        <xdr:cNvPr id="105" name="角丸四角形 104">
          <a:extLst>
            <a:ext uri="{FF2B5EF4-FFF2-40B4-BE49-F238E27FC236}">
              <a16:creationId xmlns:a16="http://schemas.microsoft.com/office/drawing/2014/main" id="{00000000-0008-0000-0000-000069000000}"/>
            </a:ext>
          </a:extLst>
        </xdr:cNvPr>
        <xdr:cNvSpPr/>
      </xdr:nvSpPr>
      <xdr:spPr>
        <a:xfrm>
          <a:off x="19050" y="8353425"/>
          <a:ext cx="13151145" cy="4682380"/>
        </a:xfrm>
        <a:prstGeom prst="roundRect">
          <a:avLst>
            <a:gd name="adj" fmla="val 2289"/>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丸ｺﾞｼｯｸM-PRO" panose="020F0600000000000000" pitchFamily="50" charset="-128"/>
              <a:ea typeface="HG丸ｺﾞｼｯｸM-PRO" panose="020F0600000000000000" pitchFamily="50" charset="-128"/>
            </a:rPr>
            <a:t>（入力についてのお願い</a:t>
          </a:r>
          <a:r>
            <a:rPr kumimoji="1" lang="en-US" altLang="ja-JP" sz="1800">
              <a:solidFill>
                <a:sysClr val="windowText" lastClr="000000"/>
              </a:solidFill>
              <a:latin typeface="HG丸ｺﾞｼｯｸM-PRO" panose="020F0600000000000000" pitchFamily="50" charset="-128"/>
              <a:ea typeface="HG丸ｺﾞｼｯｸM-PRO" panose="020F0600000000000000" pitchFamily="50" charset="-128"/>
            </a:rPr>
            <a:t>_</a:t>
          </a:r>
          <a:r>
            <a:rPr kumimoji="1" lang="ja-JP" altLang="en-US" sz="1800">
              <a:solidFill>
                <a:sysClr val="windowText" lastClr="000000"/>
              </a:solidFill>
              <a:latin typeface="HG丸ｺﾞｼｯｸM-PRO" panose="020F0600000000000000" pitchFamily="50" charset="-128"/>
              <a:ea typeface="HG丸ｺﾞｼｯｸM-PRO" panose="020F0600000000000000" pitchFamily="50" charset="-128"/>
            </a:rPr>
            <a:t>個人用）</a:t>
          </a:r>
          <a:endParaRPr kumimoji="1" lang="en-US" altLang="ja-JP" sz="1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＊この内訳書の内容を確認するため、別途、売上伝票等の閲覧を求める場合がありますからご了承ください。</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黄色のセルに入力してください。</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なお、仮渡共済金希望（１１月末時点）で金額が判明しない場合は、数量及び判明している金額を入力してください。</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仮渡共済金希望（１１月提出）においてＪＡ以外に出荷した場合は、売上伝票等の収穫物の内訳（品名（品種名）、用途、規格（等級）、出荷先、数量、</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金額）を記入し数量記載の資料を提出してください。</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合計欄及び内訳欄を入力後、メッセージ欄を確認してください。</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合計欄入力値と内訳欄入力値の合計が一致した場合は「</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OK</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」、一致しない場合は「</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NG</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」と表示されます。</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品名欄は該当する品種名を入力、またはプルダウンメニューより選択してください。</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過年分は「前年産米」を選択してください。</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用途欄は</a:t>
          </a:r>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該当する用途（</a:t>
          </a:r>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主食用米、加工用米、種子、飼料用米、米粉用米、醸造用米</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）を入力</a:t>
          </a:r>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またはプルダウンメニューより選択してください。</a:t>
          </a:r>
          <a:endParaRPr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規格欄は、該当する等級（</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等、</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等、</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等、規格外</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色選下、中間米含む</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、屑はくず米）を入力、またはプルダウンメニューより選択してください。</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籾で出荷、貯蔵する場合は、その分を区分し摘要欄に「籾出荷」または「籾貯蔵」と記入し、数量、金額、単価を記入してください。</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販売金額」、「</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事業消費」及び「</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農産物の期末棚卸高」の合計金額欄に過年分の金額が含まれる場合は、その分の合計金額を</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内訳に記入してください。</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内訳欄について、資料を添付する場合は摘要欄に「資料添付」と入力、またはプルダウンメニューより選択してください。</a:t>
          </a: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合計の数量、金額及び内訳の単価欄は、式により表示されます。</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ページ</a:t>
          </a:r>
          <a:r>
            <a:rPr kumimoji="1" lang="en-US"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のシートから使用し、入力欄が不足する場合は</a:t>
          </a:r>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、ページ</a:t>
          </a:r>
          <a:r>
            <a:rPr kumimoji="1" lang="en-US"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2</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から順にご使用ください。</a:t>
          </a:r>
        </a:p>
        <a:p>
          <a:pPr algn="l"/>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入力後、本様式をプリントし、</a:t>
          </a:r>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署名又は</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押印をお願いします。</a:t>
          </a:r>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なお、入力した全てのページを印刷してください。</a:t>
          </a:r>
          <a:endPar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82833</xdr:colOff>
      <xdr:row>65</xdr:row>
      <xdr:rowOff>3921</xdr:rowOff>
    </xdr:from>
    <xdr:to>
      <xdr:col>0</xdr:col>
      <xdr:colOff>275488</xdr:colOff>
      <xdr:row>66</xdr:row>
      <xdr:rowOff>28194</xdr:rowOff>
    </xdr:to>
    <xdr:sp macro="" textlink="">
      <xdr:nvSpPr>
        <xdr:cNvPr id="104" name="角丸四角形 103">
          <a:extLst>
            <a:ext uri="{FF2B5EF4-FFF2-40B4-BE49-F238E27FC236}">
              <a16:creationId xmlns:a16="http://schemas.microsoft.com/office/drawing/2014/main" id="{00000000-0008-0000-0000-000068000000}"/>
            </a:ext>
          </a:extLst>
        </xdr:cNvPr>
        <xdr:cNvSpPr/>
      </xdr:nvSpPr>
      <xdr:spPr>
        <a:xfrm>
          <a:off x="82833" y="12205446"/>
          <a:ext cx="192655" cy="195723"/>
        </a:xfrm>
        <a:prstGeom prst="round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0</xdr:col>
      <xdr:colOff>82833</xdr:colOff>
      <xdr:row>67</xdr:row>
      <xdr:rowOff>127746</xdr:rowOff>
    </xdr:from>
    <xdr:to>
      <xdr:col>0</xdr:col>
      <xdr:colOff>275488</xdr:colOff>
      <xdr:row>68</xdr:row>
      <xdr:rowOff>152019</xdr:rowOff>
    </xdr:to>
    <xdr:sp macro="" textlink="">
      <xdr:nvSpPr>
        <xdr:cNvPr id="109" name="角丸四角形 108">
          <a:extLst>
            <a:ext uri="{FF2B5EF4-FFF2-40B4-BE49-F238E27FC236}">
              <a16:creationId xmlns:a16="http://schemas.microsoft.com/office/drawing/2014/main" id="{00000000-0008-0000-0000-00006D000000}"/>
            </a:ext>
          </a:extLst>
        </xdr:cNvPr>
        <xdr:cNvSpPr/>
      </xdr:nvSpPr>
      <xdr:spPr>
        <a:xfrm>
          <a:off x="82833" y="12672171"/>
          <a:ext cx="192655" cy="195723"/>
        </a:xfrm>
        <a:prstGeom prst="roundRect">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0</xdr:col>
      <xdr:colOff>82833</xdr:colOff>
      <xdr:row>66</xdr:row>
      <xdr:rowOff>61071</xdr:rowOff>
    </xdr:from>
    <xdr:to>
      <xdr:col>0</xdr:col>
      <xdr:colOff>275488</xdr:colOff>
      <xdr:row>67</xdr:row>
      <xdr:rowOff>85344</xdr:rowOff>
    </xdr:to>
    <xdr:sp macro="" textlink="">
      <xdr:nvSpPr>
        <xdr:cNvPr id="110" name="角丸四角形 109">
          <a:extLst>
            <a:ext uri="{FF2B5EF4-FFF2-40B4-BE49-F238E27FC236}">
              <a16:creationId xmlns:a16="http://schemas.microsoft.com/office/drawing/2014/main" id="{00000000-0008-0000-0000-00006E000000}"/>
            </a:ext>
          </a:extLst>
        </xdr:cNvPr>
        <xdr:cNvSpPr/>
      </xdr:nvSpPr>
      <xdr:spPr>
        <a:xfrm>
          <a:off x="82833" y="11233896"/>
          <a:ext cx="192655" cy="195723"/>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0</xdr:col>
      <xdr:colOff>0</xdr:colOff>
      <xdr:row>7</xdr:row>
      <xdr:rowOff>39688</xdr:rowOff>
    </xdr:from>
    <xdr:to>
      <xdr:col>2</xdr:col>
      <xdr:colOff>514350</xdr:colOff>
      <xdr:row>9</xdr:row>
      <xdr:rowOff>15875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9688"/>
          <a:ext cx="1924050" cy="242887"/>
        </a:xfrm>
        <a:prstGeom prst="rect">
          <a:avLst/>
        </a:prstGeom>
        <a:noFill/>
        <a:ln w="127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10</xdr:row>
      <xdr:rowOff>112059</xdr:rowOff>
    </xdr:from>
    <xdr:ext cx="1232647" cy="705971"/>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0" y="470647"/>
          <a:ext cx="1232647" cy="705971"/>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1800" b="1">
              <a:solidFill>
                <a:schemeClr val="bg1"/>
              </a:solidFill>
              <a:effectLst/>
              <a:latin typeface="HG丸ｺﾞｼｯｸM-PRO" panose="020F0600000000000000" pitchFamily="50" charset="-128"/>
              <a:ea typeface="HG丸ｺﾞｼｯｸM-PRO" panose="020F0600000000000000" pitchFamily="50" charset="-128"/>
            </a:rPr>
            <a:t>入力例</a:t>
          </a:r>
          <a:endParaRPr lang="en-US" altLang="ja-JP" sz="1800" b="1">
            <a:solidFill>
              <a:schemeClr val="bg1"/>
            </a:solidFill>
            <a:effectLst/>
            <a:latin typeface="HG丸ｺﾞｼｯｸM-PRO" panose="020F0600000000000000" pitchFamily="50" charset="-128"/>
            <a:ea typeface="HG丸ｺﾞｼｯｸM-PRO" panose="020F0600000000000000" pitchFamily="50" charset="-128"/>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1800" b="1">
              <a:solidFill>
                <a:schemeClr val="bg1"/>
              </a:solidFill>
              <a:effectLst/>
              <a:latin typeface="HG丸ｺﾞｼｯｸM-PRO" panose="020F0600000000000000" pitchFamily="50" charset="-128"/>
              <a:ea typeface="HG丸ｺﾞｼｯｸM-PRO" panose="020F0600000000000000" pitchFamily="50" charset="-128"/>
            </a:rPr>
            <a:t>個人</a:t>
          </a:r>
          <a:endParaRPr lang="ja-JP" altLang="ja-JP" sz="1800" b="1">
            <a:solidFill>
              <a:schemeClr val="bg1"/>
            </a:solidFill>
            <a:effectLst/>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201702</xdr:colOff>
      <xdr:row>10</xdr:row>
      <xdr:rowOff>101927</xdr:rowOff>
    </xdr:from>
    <xdr:ext cx="3014386" cy="704038"/>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255055" y="460515"/>
          <a:ext cx="3014386" cy="704038"/>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600" b="1">
              <a:solidFill>
                <a:schemeClr val="bg1"/>
              </a:solidFill>
              <a:effectLst/>
              <a:latin typeface="HG丸ｺﾞｼｯｸM-PRO" panose="020F0600000000000000" pitchFamily="50" charset="-128"/>
              <a:ea typeface="HG丸ｺﾞｼｯｸM-PRO" panose="020F0600000000000000" pitchFamily="50" charset="-128"/>
            </a:rPr>
            <a:t>このシートを参照の上ページ</a:t>
          </a:r>
          <a:r>
            <a:rPr lang="en-US" altLang="ja-JP" sz="1600" b="1">
              <a:solidFill>
                <a:schemeClr val="bg1"/>
              </a:solidFill>
              <a:effectLst/>
              <a:latin typeface="HG丸ｺﾞｼｯｸM-PRO" panose="020F0600000000000000" pitchFamily="50" charset="-128"/>
              <a:ea typeface="HG丸ｺﾞｼｯｸM-PRO" panose="020F0600000000000000" pitchFamily="50" charset="-128"/>
            </a:rPr>
            <a:t>1</a:t>
          </a:r>
          <a:r>
            <a:rPr lang="ja-JP" altLang="en-US" sz="1600" b="1">
              <a:solidFill>
                <a:schemeClr val="bg1"/>
              </a:solidFill>
              <a:effectLst/>
              <a:latin typeface="HG丸ｺﾞｼｯｸM-PRO" panose="020F0600000000000000" pitchFamily="50" charset="-128"/>
              <a:ea typeface="HG丸ｺﾞｼｯｸM-PRO" panose="020F0600000000000000" pitchFamily="50" charset="-128"/>
            </a:rPr>
            <a:t>から入力してください</a:t>
          </a:r>
          <a:endParaRPr lang="ja-JP" altLang="ja-JP" sz="1600" b="1">
            <a:solidFill>
              <a:schemeClr val="bg1"/>
            </a:solidFill>
            <a:effectLst/>
            <a:latin typeface="HG丸ｺﾞｼｯｸM-PRO" panose="020F0600000000000000" pitchFamily="50" charset="-128"/>
            <a:ea typeface="HG丸ｺﾞｼｯｸM-PRO" panose="020F0600000000000000" pitchFamily="50" charset="-128"/>
          </a:endParaRPr>
        </a:p>
      </xdr:txBody>
    </xdr:sp>
    <xdr:clientData/>
  </xdr:oneCellAnchor>
  <xdr:twoCellAnchor>
    <xdr:from>
      <xdr:col>0</xdr:col>
      <xdr:colOff>27359</xdr:colOff>
      <xdr:row>45</xdr:row>
      <xdr:rowOff>169215</xdr:rowOff>
    </xdr:from>
    <xdr:to>
      <xdr:col>0</xdr:col>
      <xdr:colOff>340266</xdr:colOff>
      <xdr:row>47</xdr:row>
      <xdr:rowOff>56881</xdr:rowOff>
    </xdr:to>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27359" y="9065565"/>
          <a:ext cx="312907" cy="230566"/>
          <a:chOff x="979831" y="9537959"/>
          <a:chExt cx="311217" cy="255421"/>
        </a:xfrm>
        <a:noFill/>
      </xdr:grpSpPr>
      <xdr:sp macro="" textlink="">
        <xdr:nvSpPr>
          <xdr:cNvPr id="35" name="角丸四角形 34">
            <a:extLst>
              <a:ext uri="{FF2B5EF4-FFF2-40B4-BE49-F238E27FC236}">
                <a16:creationId xmlns:a16="http://schemas.microsoft.com/office/drawing/2014/main" id="{00000000-0008-0000-0000-000023000000}"/>
              </a:ext>
            </a:extLst>
          </xdr:cNvPr>
          <xdr:cNvSpPr/>
        </xdr:nvSpPr>
        <xdr:spPr>
          <a:xfrm>
            <a:off x="1041524" y="9573558"/>
            <a:ext cx="192655" cy="193840"/>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979831" y="9537959"/>
            <a:ext cx="311217" cy="255421"/>
          </a:xfrm>
          <a:prstGeom prst="rect">
            <a:avLst/>
          </a:prstGeom>
          <a:grpFill/>
        </xdr:spPr>
        <xdr:txBody>
          <a:bodyPr wrap="none" lIns="91440" tIns="45720" rIns="91440" bIns="45720">
            <a:spAutoFit/>
          </a:bodyPr>
          <a:lstStyle/>
          <a:p>
            <a:pPr algn="ctr"/>
            <a:r>
              <a:rPr lang="ja-JP" altLang="en-US" sz="10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１</a:t>
            </a:r>
          </a:p>
        </xdr:txBody>
      </xdr:sp>
    </xdr:grpSp>
    <xdr:clientData/>
  </xdr:twoCellAnchor>
  <xdr:twoCellAnchor>
    <xdr:from>
      <xdr:col>0</xdr:col>
      <xdr:colOff>47653</xdr:colOff>
      <xdr:row>51</xdr:row>
      <xdr:rowOff>54391</xdr:rowOff>
    </xdr:from>
    <xdr:to>
      <xdr:col>0</xdr:col>
      <xdr:colOff>319972</xdr:colOff>
      <xdr:row>52</xdr:row>
      <xdr:rowOff>142858</xdr:rowOff>
    </xdr:to>
    <xdr:grpSp>
      <xdr:nvGrpSpPr>
        <xdr:cNvPr id="77" name="グループ化 76">
          <a:extLst>
            <a:ext uri="{FF2B5EF4-FFF2-40B4-BE49-F238E27FC236}">
              <a16:creationId xmlns:a16="http://schemas.microsoft.com/office/drawing/2014/main" id="{00000000-0008-0000-0000-00004D000000}"/>
            </a:ext>
          </a:extLst>
        </xdr:cNvPr>
        <xdr:cNvGrpSpPr/>
      </xdr:nvGrpSpPr>
      <xdr:grpSpPr>
        <a:xfrm>
          <a:off x="47653" y="9979441"/>
          <a:ext cx="272319" cy="259917"/>
          <a:chOff x="47653" y="10631063"/>
          <a:chExt cx="272319" cy="256555"/>
        </a:xfrm>
      </xdr:grpSpPr>
      <xdr:sp macro="" textlink="">
        <xdr:nvSpPr>
          <xdr:cNvPr id="38" name="角丸四角形 37">
            <a:extLst>
              <a:ext uri="{FF2B5EF4-FFF2-40B4-BE49-F238E27FC236}">
                <a16:creationId xmlns:a16="http://schemas.microsoft.com/office/drawing/2014/main" id="{00000000-0008-0000-0000-000026000000}"/>
              </a:ext>
            </a:extLst>
          </xdr:cNvPr>
          <xdr:cNvSpPr/>
        </xdr:nvSpPr>
        <xdr:spPr>
          <a:xfrm>
            <a:off x="89025" y="10654304"/>
            <a:ext cx="192655" cy="191350"/>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47653" y="10631063"/>
            <a:ext cx="272319" cy="256555"/>
          </a:xfrm>
          <a:prstGeom prst="rect">
            <a:avLst/>
          </a:prstGeom>
          <a:noFill/>
        </xdr:spPr>
        <xdr:txBody>
          <a:bodyPr wrap="none" lIns="91440" tIns="45720" rIns="91440" bIns="45720">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２</a:t>
            </a:r>
          </a:p>
        </xdr:txBody>
      </xdr:sp>
    </xdr:grpSp>
    <xdr:clientData/>
  </xdr:twoCellAnchor>
  <xdr:twoCellAnchor>
    <xdr:from>
      <xdr:col>3</xdr:col>
      <xdr:colOff>888654</xdr:colOff>
      <xdr:row>38</xdr:row>
      <xdr:rowOff>31397</xdr:rowOff>
    </xdr:from>
    <xdr:to>
      <xdr:col>3</xdr:col>
      <xdr:colOff>1317805</xdr:colOff>
      <xdr:row>39</xdr:row>
      <xdr:rowOff>168472</xdr:rowOff>
    </xdr:to>
    <xdr:grpSp>
      <xdr:nvGrpSpPr>
        <xdr:cNvPr id="72" name="グループ化 71">
          <a:extLst>
            <a:ext uri="{FF2B5EF4-FFF2-40B4-BE49-F238E27FC236}">
              <a16:creationId xmlns:a16="http://schemas.microsoft.com/office/drawing/2014/main" id="{00000000-0008-0000-0000-000048000000}"/>
            </a:ext>
          </a:extLst>
        </xdr:cNvPr>
        <xdr:cNvGrpSpPr/>
      </xdr:nvGrpSpPr>
      <xdr:grpSpPr>
        <a:xfrm>
          <a:off x="3450879" y="7565672"/>
          <a:ext cx="429151" cy="403775"/>
          <a:chOff x="881725" y="13909536"/>
          <a:chExt cx="272319" cy="260902"/>
        </a:xfrm>
      </xdr:grpSpPr>
      <xdr:sp macro="" textlink="">
        <xdr:nvSpPr>
          <xdr:cNvPr id="73" name="角丸四角形 72">
            <a:extLst>
              <a:ext uri="{FF2B5EF4-FFF2-40B4-BE49-F238E27FC236}">
                <a16:creationId xmlns:a16="http://schemas.microsoft.com/office/drawing/2014/main" id="{00000000-0008-0000-0000-000049000000}"/>
              </a:ext>
            </a:extLst>
          </xdr:cNvPr>
          <xdr:cNvSpPr/>
        </xdr:nvSpPr>
        <xdr:spPr>
          <a:xfrm>
            <a:off x="923097" y="13932776"/>
            <a:ext cx="192655" cy="195697"/>
          </a:xfrm>
          <a:prstGeom prst="round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　</a:t>
            </a:r>
          </a:p>
        </xdr:txBody>
      </xdr:sp>
      <xdr:sp macro="" textlink="">
        <xdr:nvSpPr>
          <xdr:cNvPr id="74" name="正方形/長方形 73">
            <a:extLst>
              <a:ext uri="{FF2B5EF4-FFF2-40B4-BE49-F238E27FC236}">
                <a16:creationId xmlns:a16="http://schemas.microsoft.com/office/drawing/2014/main" id="{00000000-0008-0000-0000-00004A000000}"/>
              </a:ext>
            </a:extLst>
          </xdr:cNvPr>
          <xdr:cNvSpPr/>
        </xdr:nvSpPr>
        <xdr:spPr>
          <a:xfrm>
            <a:off x="881725" y="13909536"/>
            <a:ext cx="272319" cy="260902"/>
          </a:xfrm>
          <a:prstGeom prst="rect">
            <a:avLst/>
          </a:prstGeom>
          <a:noFill/>
        </xdr:spPr>
        <xdr:txBody>
          <a:bodyPr wrap="none" lIns="91440" tIns="45720" rIns="91440" bIns="45720" anchor="ctr">
            <a:noAutofit/>
          </a:bodyPr>
          <a:lstStyle/>
          <a:p>
            <a:pPr algn="ctr"/>
            <a:r>
              <a:rPr lang="en-US" altLang="ja-JP"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9</a:t>
            </a:r>
            <a:endPar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3</xdr:col>
      <xdr:colOff>888091</xdr:colOff>
      <xdr:row>39</xdr:row>
      <xdr:rowOff>199031</xdr:rowOff>
    </xdr:from>
    <xdr:to>
      <xdr:col>3</xdr:col>
      <xdr:colOff>1322294</xdr:colOff>
      <xdr:row>42</xdr:row>
      <xdr:rowOff>25394</xdr:rowOff>
    </xdr:to>
    <xdr:grpSp>
      <xdr:nvGrpSpPr>
        <xdr:cNvPr id="78" name="グループ化 77">
          <a:extLst>
            <a:ext uri="{FF2B5EF4-FFF2-40B4-BE49-F238E27FC236}">
              <a16:creationId xmlns:a16="http://schemas.microsoft.com/office/drawing/2014/main" id="{00000000-0008-0000-0000-00004E000000}"/>
            </a:ext>
          </a:extLst>
        </xdr:cNvPr>
        <xdr:cNvGrpSpPr/>
      </xdr:nvGrpSpPr>
      <xdr:grpSpPr>
        <a:xfrm>
          <a:off x="3450316" y="8000006"/>
          <a:ext cx="434203" cy="407388"/>
          <a:chOff x="47653" y="10631063"/>
          <a:chExt cx="272319" cy="256555"/>
        </a:xfrm>
      </xdr:grpSpPr>
      <xdr:sp macro="" textlink="">
        <xdr:nvSpPr>
          <xdr:cNvPr id="79" name="角丸四角形 78">
            <a:extLst>
              <a:ext uri="{FF2B5EF4-FFF2-40B4-BE49-F238E27FC236}">
                <a16:creationId xmlns:a16="http://schemas.microsoft.com/office/drawing/2014/main" id="{00000000-0008-0000-0000-00004F000000}"/>
              </a:ext>
            </a:extLst>
          </xdr:cNvPr>
          <xdr:cNvSpPr/>
        </xdr:nvSpPr>
        <xdr:spPr>
          <a:xfrm>
            <a:off x="89025" y="10654304"/>
            <a:ext cx="192655" cy="191350"/>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　</a:t>
            </a:r>
          </a:p>
        </xdr:txBody>
      </xdr:sp>
      <xdr:sp macro="" textlink="">
        <xdr:nvSpPr>
          <xdr:cNvPr id="80" name="正方形/長方形 79">
            <a:extLst>
              <a:ext uri="{FF2B5EF4-FFF2-40B4-BE49-F238E27FC236}">
                <a16:creationId xmlns:a16="http://schemas.microsoft.com/office/drawing/2014/main" id="{00000000-0008-0000-0000-000050000000}"/>
              </a:ext>
            </a:extLst>
          </xdr:cNvPr>
          <xdr:cNvSpPr/>
        </xdr:nvSpPr>
        <xdr:spPr>
          <a:xfrm>
            <a:off x="47653" y="10631063"/>
            <a:ext cx="272319" cy="256555"/>
          </a:xfrm>
          <a:prstGeom prst="rect">
            <a:avLst/>
          </a:prstGeom>
          <a:noFill/>
        </xdr:spPr>
        <xdr:txBody>
          <a:bodyPr wrap="none" lIns="91440" tIns="45720" rIns="91440" bIns="45720" anchor="ctr">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２</a:t>
            </a:r>
          </a:p>
        </xdr:txBody>
      </xdr:sp>
    </xdr:grpSp>
    <xdr:clientData/>
  </xdr:twoCellAnchor>
  <xdr:twoCellAnchor>
    <xdr:from>
      <xdr:col>0</xdr:col>
      <xdr:colOff>3503</xdr:colOff>
      <xdr:row>35</xdr:row>
      <xdr:rowOff>161011</xdr:rowOff>
    </xdr:from>
    <xdr:to>
      <xdr:col>1</xdr:col>
      <xdr:colOff>361138</xdr:colOff>
      <xdr:row>43</xdr:row>
      <xdr:rowOff>3085</xdr:rowOff>
    </xdr:to>
    <xdr:grpSp>
      <xdr:nvGrpSpPr>
        <xdr:cNvPr id="85" name="グループ化 84">
          <a:extLst>
            <a:ext uri="{FF2B5EF4-FFF2-40B4-BE49-F238E27FC236}">
              <a16:creationId xmlns:a16="http://schemas.microsoft.com/office/drawing/2014/main" id="{00000000-0008-0000-0000-000055000000}"/>
            </a:ext>
          </a:extLst>
        </xdr:cNvPr>
        <xdr:cNvGrpSpPr/>
      </xdr:nvGrpSpPr>
      <xdr:grpSpPr>
        <a:xfrm>
          <a:off x="3503" y="6809461"/>
          <a:ext cx="1405385" cy="1747074"/>
          <a:chOff x="3113" y="5437848"/>
          <a:chExt cx="1602571" cy="1746077"/>
        </a:xfrm>
      </xdr:grpSpPr>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113" y="5544777"/>
            <a:ext cx="1602571" cy="1639148"/>
            <a:chOff x="5453048" y="3541483"/>
            <a:chExt cx="1590479" cy="1644356"/>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5455248" y="3584917"/>
              <a:ext cx="1588279" cy="1597834"/>
              <a:chOff x="5455254" y="3584915"/>
              <a:chExt cx="1588281" cy="1597833"/>
            </a:xfrm>
          </xdr:grpSpPr>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5455254" y="3584915"/>
                <a:ext cx="1567557" cy="1597833"/>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758213" y="3611012"/>
                <a:ext cx="285322" cy="1571712"/>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山形 22">
                <a:extLst>
                  <a:ext uri="{FF2B5EF4-FFF2-40B4-BE49-F238E27FC236}">
                    <a16:creationId xmlns:a16="http://schemas.microsoft.com/office/drawing/2014/main" id="{00000000-0008-0000-0000-000017000000}"/>
                  </a:ext>
                </a:extLst>
              </xdr:cNvPr>
              <xdr:cNvSpPr/>
            </xdr:nvSpPr>
            <xdr:spPr>
              <a:xfrm rot="16200000">
                <a:off x="6876199" y="3699181"/>
                <a:ext cx="93224" cy="105383"/>
              </a:xfrm>
              <a:prstGeom prst="chevron">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 name="山形 23">
                <a:extLst>
                  <a:ext uri="{FF2B5EF4-FFF2-40B4-BE49-F238E27FC236}">
                    <a16:creationId xmlns:a16="http://schemas.microsoft.com/office/drawing/2014/main" id="{00000000-0008-0000-0000-000018000000}"/>
                  </a:ext>
                </a:extLst>
              </xdr:cNvPr>
              <xdr:cNvSpPr/>
            </xdr:nvSpPr>
            <xdr:spPr>
              <a:xfrm rot="5400000" flipV="1">
                <a:off x="6876202" y="5029248"/>
                <a:ext cx="93224" cy="105383"/>
              </a:xfrm>
              <a:prstGeom prst="chevron">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6780091" y="3945948"/>
                <a:ext cx="255671" cy="155408"/>
              </a:xfrm>
              <a:prstGeom prst="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5453048" y="3541483"/>
              <a:ext cx="1569838" cy="1644356"/>
              <a:chOff x="5453048" y="3541483"/>
              <a:chExt cx="1569838" cy="1644356"/>
            </a:xfrm>
          </xdr:grpSpPr>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469352" y="3747505"/>
                <a:ext cx="1359503"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きらら３９７</a:t>
                </a:r>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469355" y="3977944"/>
                <a:ext cx="1424178" cy="326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風の子もち</a:t>
                </a: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453049" y="4199294"/>
                <a:ext cx="1494381" cy="326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ふっくりんこ</a:t>
                </a:r>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453048" y="4418751"/>
                <a:ext cx="1483603" cy="326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はくちょうもち</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453049" y="4644345"/>
                <a:ext cx="1569837" cy="326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おぼろづき</a:t>
                </a:r>
              </a:p>
            </xdr:txBody>
          </xdr: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53049" y="4859260"/>
                <a:ext cx="1505161" cy="326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きたくりん</a:t>
                </a:r>
              </a:p>
            </xdr:txBody>
          </xdr:sp>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5459332" y="3597119"/>
                <a:ext cx="1273905" cy="225593"/>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469352" y="3541483"/>
                <a:ext cx="1348724"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chemeClr val="bg1"/>
                    </a:solidFill>
                  </a:rPr>
                  <a:t>ゆめぴりか</a:t>
                </a:r>
              </a:p>
            </xdr:txBody>
          </xdr:sp>
        </xdr:grpSp>
      </xdr:grpSp>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1044201" y="5437848"/>
            <a:ext cx="278974" cy="374157"/>
            <a:chOff x="1668769" y="4034508"/>
            <a:chExt cx="281695" cy="372760"/>
          </a:xfrm>
        </xdr:grpSpPr>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1668769" y="4034508"/>
              <a:ext cx="154885" cy="152400"/>
              <a:chOff x="1056448" y="3965041"/>
              <a:chExt cx="154885" cy="152400"/>
            </a:xfrm>
          </xdr:grpSpPr>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056448" y="3965041"/>
                <a:ext cx="154885" cy="152400"/>
              </a:xfrm>
              <a:prstGeom prst="rect">
                <a:avLst/>
              </a:prstGeom>
              <a:solidFill>
                <a:srgbClr val="F5F5F5"/>
              </a:solidFill>
              <a:ln w="952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二等辺三角形 29">
                <a:extLst>
                  <a:ext uri="{FF2B5EF4-FFF2-40B4-BE49-F238E27FC236}">
                    <a16:creationId xmlns:a16="http://schemas.microsoft.com/office/drawing/2014/main" id="{00000000-0008-0000-0000-00001E000000}"/>
                  </a:ext>
                </a:extLst>
              </xdr:cNvPr>
              <xdr:cNvSpPr/>
            </xdr:nvSpPr>
            <xdr:spPr>
              <a:xfrm rot="10800000">
                <a:off x="1089760" y="4013855"/>
                <a:ext cx="89639" cy="45719"/>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8" name="フリーフォーム 27">
              <a:extLst>
                <a:ext uri="{FF2B5EF4-FFF2-40B4-BE49-F238E27FC236}">
                  <a16:creationId xmlns:a16="http://schemas.microsoft.com/office/drawing/2014/main" id="{00000000-0008-0000-0000-00001C000000}"/>
                </a:ext>
              </a:extLst>
            </xdr:cNvPr>
            <xdr:cNvSpPr/>
          </xdr:nvSpPr>
          <xdr:spPr>
            <a:xfrm>
              <a:off x="1772099" y="4145640"/>
              <a:ext cx="178365" cy="261628"/>
            </a:xfrm>
            <a:custGeom>
              <a:avLst/>
              <a:gdLst>
                <a:gd name="connsiteX0" fmla="*/ 19373 w 213102"/>
                <a:gd name="connsiteY0" fmla="*/ 0 h 264763"/>
                <a:gd name="connsiteX1" fmla="*/ 213102 w 213102"/>
                <a:gd name="connsiteY1" fmla="*/ 177585 h 264763"/>
                <a:gd name="connsiteX2" fmla="*/ 103322 w 213102"/>
                <a:gd name="connsiteY2" fmla="*/ 164670 h 264763"/>
                <a:gd name="connsiteX3" fmla="*/ 138839 w 213102"/>
                <a:gd name="connsiteY3" fmla="*/ 238933 h 264763"/>
                <a:gd name="connsiteX4" fmla="*/ 103322 w 213102"/>
                <a:gd name="connsiteY4" fmla="*/ 261534 h 264763"/>
                <a:gd name="connsiteX5" fmla="*/ 64576 w 213102"/>
                <a:gd name="connsiteY5" fmla="*/ 171128 h 264763"/>
                <a:gd name="connsiteX6" fmla="*/ 0 w 213102"/>
                <a:gd name="connsiteY6" fmla="*/ 264763 h 264763"/>
                <a:gd name="connsiteX7" fmla="*/ 19373 w 213102"/>
                <a:gd name="connsiteY7" fmla="*/ 0 h 264763"/>
                <a:gd name="connsiteX0" fmla="*/ 19373 w 187271"/>
                <a:gd name="connsiteY0" fmla="*/ 0 h 264763"/>
                <a:gd name="connsiteX1" fmla="*/ 187271 w 187271"/>
                <a:gd name="connsiteY1" fmla="*/ 154983 h 264763"/>
                <a:gd name="connsiteX2" fmla="*/ 103322 w 187271"/>
                <a:gd name="connsiteY2" fmla="*/ 164670 h 264763"/>
                <a:gd name="connsiteX3" fmla="*/ 138839 w 187271"/>
                <a:gd name="connsiteY3" fmla="*/ 238933 h 264763"/>
                <a:gd name="connsiteX4" fmla="*/ 103322 w 187271"/>
                <a:gd name="connsiteY4" fmla="*/ 261534 h 264763"/>
                <a:gd name="connsiteX5" fmla="*/ 64576 w 187271"/>
                <a:gd name="connsiteY5" fmla="*/ 171128 h 264763"/>
                <a:gd name="connsiteX6" fmla="*/ 0 w 187271"/>
                <a:gd name="connsiteY6" fmla="*/ 264763 h 264763"/>
                <a:gd name="connsiteX7" fmla="*/ 19373 w 187271"/>
                <a:gd name="connsiteY7" fmla="*/ 0 h 264763"/>
                <a:gd name="connsiteX0" fmla="*/ 12916 w 180814"/>
                <a:gd name="connsiteY0" fmla="*/ 0 h 261534"/>
                <a:gd name="connsiteX1" fmla="*/ 180814 w 180814"/>
                <a:gd name="connsiteY1" fmla="*/ 154983 h 261534"/>
                <a:gd name="connsiteX2" fmla="*/ 96865 w 180814"/>
                <a:gd name="connsiteY2" fmla="*/ 164670 h 261534"/>
                <a:gd name="connsiteX3" fmla="*/ 132382 w 180814"/>
                <a:gd name="connsiteY3" fmla="*/ 238933 h 261534"/>
                <a:gd name="connsiteX4" fmla="*/ 96865 w 180814"/>
                <a:gd name="connsiteY4" fmla="*/ 261534 h 261534"/>
                <a:gd name="connsiteX5" fmla="*/ 58119 w 180814"/>
                <a:gd name="connsiteY5" fmla="*/ 171128 h 261534"/>
                <a:gd name="connsiteX6" fmla="*/ 0 w 180814"/>
                <a:gd name="connsiteY6" fmla="*/ 219560 h 261534"/>
                <a:gd name="connsiteX7" fmla="*/ 12916 w 180814"/>
                <a:gd name="connsiteY7" fmla="*/ 0 h 261534"/>
                <a:gd name="connsiteX0" fmla="*/ 12916 w 180814"/>
                <a:gd name="connsiteY0" fmla="*/ 0 h 261534"/>
                <a:gd name="connsiteX1" fmla="*/ 180814 w 180814"/>
                <a:gd name="connsiteY1" fmla="*/ 154983 h 261534"/>
                <a:gd name="connsiteX2" fmla="*/ 83949 w 180814"/>
                <a:gd name="connsiteY2" fmla="*/ 148526 h 261534"/>
                <a:gd name="connsiteX3" fmla="*/ 132382 w 180814"/>
                <a:gd name="connsiteY3" fmla="*/ 238933 h 261534"/>
                <a:gd name="connsiteX4" fmla="*/ 96865 w 180814"/>
                <a:gd name="connsiteY4" fmla="*/ 261534 h 261534"/>
                <a:gd name="connsiteX5" fmla="*/ 58119 w 180814"/>
                <a:gd name="connsiteY5" fmla="*/ 171128 h 261534"/>
                <a:gd name="connsiteX6" fmla="*/ 0 w 180814"/>
                <a:gd name="connsiteY6" fmla="*/ 219560 h 261534"/>
                <a:gd name="connsiteX7" fmla="*/ 12916 w 180814"/>
                <a:gd name="connsiteY7" fmla="*/ 0 h 261534"/>
                <a:gd name="connsiteX0" fmla="*/ 12916 w 180814"/>
                <a:gd name="connsiteY0" fmla="*/ 0 h 261534"/>
                <a:gd name="connsiteX1" fmla="*/ 180814 w 180814"/>
                <a:gd name="connsiteY1" fmla="*/ 154983 h 261534"/>
                <a:gd name="connsiteX2" fmla="*/ 90407 w 180814"/>
                <a:gd name="connsiteY2" fmla="*/ 164670 h 261534"/>
                <a:gd name="connsiteX3" fmla="*/ 132382 w 180814"/>
                <a:gd name="connsiteY3" fmla="*/ 238933 h 261534"/>
                <a:gd name="connsiteX4" fmla="*/ 96865 w 180814"/>
                <a:gd name="connsiteY4" fmla="*/ 261534 h 261534"/>
                <a:gd name="connsiteX5" fmla="*/ 58119 w 180814"/>
                <a:gd name="connsiteY5" fmla="*/ 171128 h 261534"/>
                <a:gd name="connsiteX6" fmla="*/ 0 w 180814"/>
                <a:gd name="connsiteY6" fmla="*/ 219560 h 261534"/>
                <a:gd name="connsiteX7" fmla="*/ 12916 w 180814"/>
                <a:gd name="connsiteY7" fmla="*/ 0 h 2615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80814" h="261534">
                  <a:moveTo>
                    <a:pt x="12916" y="0"/>
                  </a:moveTo>
                  <a:lnTo>
                    <a:pt x="180814" y="154983"/>
                  </a:lnTo>
                  <a:lnTo>
                    <a:pt x="90407" y="164670"/>
                  </a:lnTo>
                  <a:lnTo>
                    <a:pt x="132382" y="238933"/>
                  </a:lnTo>
                  <a:lnTo>
                    <a:pt x="96865" y="261534"/>
                  </a:lnTo>
                  <a:lnTo>
                    <a:pt x="58119" y="171128"/>
                  </a:lnTo>
                  <a:lnTo>
                    <a:pt x="0" y="219560"/>
                  </a:lnTo>
                  <a:lnTo>
                    <a:pt x="12916" y="0"/>
                  </a:lnTo>
                  <a:close/>
                </a:path>
              </a:pathLst>
            </a:cu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0</xdr:col>
      <xdr:colOff>41461</xdr:colOff>
      <xdr:row>54</xdr:row>
      <xdr:rowOff>13446</xdr:rowOff>
    </xdr:from>
    <xdr:to>
      <xdr:col>0</xdr:col>
      <xdr:colOff>313780</xdr:colOff>
      <xdr:row>55</xdr:row>
      <xdr:rowOff>103159</xdr:rowOff>
    </xdr:to>
    <xdr:grpSp>
      <xdr:nvGrpSpPr>
        <xdr:cNvPr id="75" name="グループ化 74">
          <a:extLst>
            <a:ext uri="{FF2B5EF4-FFF2-40B4-BE49-F238E27FC236}">
              <a16:creationId xmlns:a16="http://schemas.microsoft.com/office/drawing/2014/main" id="{00000000-0008-0000-0000-00004B000000}"/>
            </a:ext>
          </a:extLst>
        </xdr:cNvPr>
        <xdr:cNvGrpSpPr/>
      </xdr:nvGrpSpPr>
      <xdr:grpSpPr>
        <a:xfrm>
          <a:off x="41461" y="10452846"/>
          <a:ext cx="272319" cy="261163"/>
          <a:chOff x="47653" y="11224807"/>
          <a:chExt cx="272319" cy="261627"/>
        </a:xfrm>
      </xdr:grpSpPr>
      <xdr:sp macro="" textlink="">
        <xdr:nvSpPr>
          <xdr:cNvPr id="76" name="角丸四角形 75">
            <a:extLst>
              <a:ext uri="{FF2B5EF4-FFF2-40B4-BE49-F238E27FC236}">
                <a16:creationId xmlns:a16="http://schemas.microsoft.com/office/drawing/2014/main" id="{00000000-0008-0000-0000-00004C000000}"/>
              </a:ext>
            </a:extLst>
          </xdr:cNvPr>
          <xdr:cNvSpPr/>
        </xdr:nvSpPr>
        <xdr:spPr>
          <a:xfrm>
            <a:off x="89025" y="11248048"/>
            <a:ext cx="192655" cy="196422"/>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sp macro="" textlink="">
        <xdr:nvSpPr>
          <xdr:cNvPr id="81" name="正方形/長方形 80">
            <a:extLst>
              <a:ext uri="{FF2B5EF4-FFF2-40B4-BE49-F238E27FC236}">
                <a16:creationId xmlns:a16="http://schemas.microsoft.com/office/drawing/2014/main" id="{00000000-0008-0000-0000-000051000000}"/>
              </a:ext>
            </a:extLst>
          </xdr:cNvPr>
          <xdr:cNvSpPr/>
        </xdr:nvSpPr>
        <xdr:spPr>
          <a:xfrm>
            <a:off x="47653" y="11224807"/>
            <a:ext cx="272319" cy="261627"/>
          </a:xfrm>
          <a:prstGeom prst="rect">
            <a:avLst/>
          </a:prstGeom>
          <a:noFill/>
        </xdr:spPr>
        <xdr:txBody>
          <a:bodyPr wrap="none" lIns="91440" tIns="45720" rIns="91440" bIns="45720">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３</a:t>
            </a:r>
          </a:p>
        </xdr:txBody>
      </xdr:sp>
    </xdr:grpSp>
    <xdr:clientData/>
  </xdr:twoCellAnchor>
  <xdr:twoCellAnchor>
    <xdr:from>
      <xdr:col>0</xdr:col>
      <xdr:colOff>41461</xdr:colOff>
      <xdr:row>56</xdr:row>
      <xdr:rowOff>139202</xdr:rowOff>
    </xdr:from>
    <xdr:to>
      <xdr:col>0</xdr:col>
      <xdr:colOff>313780</xdr:colOff>
      <xdr:row>58</xdr:row>
      <xdr:rowOff>60825</xdr:rowOff>
    </xdr:to>
    <xdr:grpSp>
      <xdr:nvGrpSpPr>
        <xdr:cNvPr id="82" name="グループ化 81">
          <a:extLst>
            <a:ext uri="{FF2B5EF4-FFF2-40B4-BE49-F238E27FC236}">
              <a16:creationId xmlns:a16="http://schemas.microsoft.com/office/drawing/2014/main" id="{00000000-0008-0000-0000-000052000000}"/>
            </a:ext>
          </a:extLst>
        </xdr:cNvPr>
        <xdr:cNvGrpSpPr/>
      </xdr:nvGrpSpPr>
      <xdr:grpSpPr>
        <a:xfrm>
          <a:off x="41461" y="10921502"/>
          <a:ext cx="272319" cy="264523"/>
          <a:chOff x="47653" y="11698218"/>
          <a:chExt cx="272319" cy="261627"/>
        </a:xfrm>
      </xdr:grpSpPr>
      <xdr:sp macro="" textlink="">
        <xdr:nvSpPr>
          <xdr:cNvPr id="83" name="角丸四角形 82">
            <a:extLst>
              <a:ext uri="{FF2B5EF4-FFF2-40B4-BE49-F238E27FC236}">
                <a16:creationId xmlns:a16="http://schemas.microsoft.com/office/drawing/2014/main" id="{00000000-0008-0000-0000-000053000000}"/>
              </a:ext>
            </a:extLst>
          </xdr:cNvPr>
          <xdr:cNvSpPr/>
        </xdr:nvSpPr>
        <xdr:spPr>
          <a:xfrm>
            <a:off x="89025" y="11721459"/>
            <a:ext cx="192655" cy="196422"/>
          </a:xfrm>
          <a:prstGeom prst="round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sp macro="" textlink="">
        <xdr:nvSpPr>
          <xdr:cNvPr id="84" name="正方形/長方形 83">
            <a:extLst>
              <a:ext uri="{FF2B5EF4-FFF2-40B4-BE49-F238E27FC236}">
                <a16:creationId xmlns:a16="http://schemas.microsoft.com/office/drawing/2014/main" id="{00000000-0008-0000-0000-000054000000}"/>
              </a:ext>
            </a:extLst>
          </xdr:cNvPr>
          <xdr:cNvSpPr/>
        </xdr:nvSpPr>
        <xdr:spPr>
          <a:xfrm>
            <a:off x="47653" y="11698218"/>
            <a:ext cx="272319" cy="261627"/>
          </a:xfrm>
          <a:prstGeom prst="rect">
            <a:avLst/>
          </a:prstGeom>
          <a:noFill/>
        </xdr:spPr>
        <xdr:txBody>
          <a:bodyPr wrap="none" lIns="91440" tIns="45720" rIns="91440" bIns="45720">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４</a:t>
            </a:r>
            <a:endParaRPr lang="en-US" altLang="ja-JP"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0</xdr:col>
      <xdr:colOff>41461</xdr:colOff>
      <xdr:row>58</xdr:row>
      <xdr:rowOff>29904</xdr:rowOff>
    </xdr:from>
    <xdr:to>
      <xdr:col>0</xdr:col>
      <xdr:colOff>313780</xdr:colOff>
      <xdr:row>59</xdr:row>
      <xdr:rowOff>119186</xdr:rowOff>
    </xdr:to>
    <xdr:grpSp>
      <xdr:nvGrpSpPr>
        <xdr:cNvPr id="86" name="グループ化 85">
          <a:extLst>
            <a:ext uri="{FF2B5EF4-FFF2-40B4-BE49-F238E27FC236}">
              <a16:creationId xmlns:a16="http://schemas.microsoft.com/office/drawing/2014/main" id="{00000000-0008-0000-0000-000056000000}"/>
            </a:ext>
          </a:extLst>
        </xdr:cNvPr>
        <xdr:cNvGrpSpPr/>
      </xdr:nvGrpSpPr>
      <xdr:grpSpPr>
        <a:xfrm>
          <a:off x="41461" y="11155104"/>
          <a:ext cx="272319" cy="260732"/>
          <a:chOff x="47653" y="11911805"/>
          <a:chExt cx="272319" cy="261627"/>
        </a:xfrm>
      </xdr:grpSpPr>
      <xdr:sp macro="" textlink="">
        <xdr:nvSpPr>
          <xdr:cNvPr id="87" name="角丸四角形 86">
            <a:extLst>
              <a:ext uri="{FF2B5EF4-FFF2-40B4-BE49-F238E27FC236}">
                <a16:creationId xmlns:a16="http://schemas.microsoft.com/office/drawing/2014/main" id="{00000000-0008-0000-0000-000057000000}"/>
              </a:ext>
            </a:extLst>
          </xdr:cNvPr>
          <xdr:cNvSpPr/>
        </xdr:nvSpPr>
        <xdr:spPr>
          <a:xfrm>
            <a:off x="89025" y="11935046"/>
            <a:ext cx="192655" cy="196422"/>
          </a:xfrm>
          <a:prstGeom prst="roundRect">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47653" y="11911805"/>
            <a:ext cx="272319" cy="261627"/>
          </a:xfrm>
          <a:prstGeom prst="rect">
            <a:avLst/>
          </a:prstGeom>
          <a:noFill/>
        </xdr:spPr>
        <xdr:txBody>
          <a:bodyPr wrap="none" lIns="91440" tIns="45720" rIns="91440" bIns="45720">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５</a:t>
            </a:r>
          </a:p>
        </xdr:txBody>
      </xdr:sp>
    </xdr:grpSp>
    <xdr:clientData/>
  </xdr:twoCellAnchor>
  <xdr:twoCellAnchor>
    <xdr:from>
      <xdr:col>0</xdr:col>
      <xdr:colOff>41461</xdr:colOff>
      <xdr:row>59</xdr:row>
      <xdr:rowOff>88265</xdr:rowOff>
    </xdr:from>
    <xdr:to>
      <xdr:col>0</xdr:col>
      <xdr:colOff>313780</xdr:colOff>
      <xdr:row>61</xdr:row>
      <xdr:rowOff>5336</xdr:rowOff>
    </xdr:to>
    <xdr:grpSp>
      <xdr:nvGrpSpPr>
        <xdr:cNvPr id="92" name="グループ化 91">
          <a:extLst>
            <a:ext uri="{FF2B5EF4-FFF2-40B4-BE49-F238E27FC236}">
              <a16:creationId xmlns:a16="http://schemas.microsoft.com/office/drawing/2014/main" id="{00000000-0008-0000-0000-00005C000000}"/>
            </a:ext>
          </a:extLst>
        </xdr:cNvPr>
        <xdr:cNvGrpSpPr/>
      </xdr:nvGrpSpPr>
      <xdr:grpSpPr>
        <a:xfrm>
          <a:off x="41461" y="11384915"/>
          <a:ext cx="272319" cy="259971"/>
          <a:chOff x="47653" y="12149204"/>
          <a:chExt cx="272319" cy="260902"/>
        </a:xfrm>
      </xdr:grpSpPr>
      <xdr:sp macro="" textlink="">
        <xdr:nvSpPr>
          <xdr:cNvPr id="93" name="角丸四角形 92">
            <a:extLst>
              <a:ext uri="{FF2B5EF4-FFF2-40B4-BE49-F238E27FC236}">
                <a16:creationId xmlns:a16="http://schemas.microsoft.com/office/drawing/2014/main" id="{00000000-0008-0000-0000-00005D000000}"/>
              </a:ext>
            </a:extLst>
          </xdr:cNvPr>
          <xdr:cNvSpPr/>
        </xdr:nvSpPr>
        <xdr:spPr>
          <a:xfrm>
            <a:off x="89025" y="12172445"/>
            <a:ext cx="192655" cy="195697"/>
          </a:xfrm>
          <a:prstGeom prst="round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sp macro="" textlink="">
        <xdr:nvSpPr>
          <xdr:cNvPr id="94" name="正方形/長方形 93">
            <a:extLst>
              <a:ext uri="{FF2B5EF4-FFF2-40B4-BE49-F238E27FC236}">
                <a16:creationId xmlns:a16="http://schemas.microsoft.com/office/drawing/2014/main" id="{00000000-0008-0000-0000-00005E000000}"/>
              </a:ext>
            </a:extLst>
          </xdr:cNvPr>
          <xdr:cNvSpPr/>
        </xdr:nvSpPr>
        <xdr:spPr>
          <a:xfrm>
            <a:off x="47653" y="12149204"/>
            <a:ext cx="272319" cy="260902"/>
          </a:xfrm>
          <a:prstGeom prst="rect">
            <a:avLst/>
          </a:prstGeom>
          <a:noFill/>
        </xdr:spPr>
        <xdr:txBody>
          <a:bodyPr wrap="none" lIns="91440" tIns="45720" rIns="91440" bIns="45720">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６</a:t>
            </a:r>
          </a:p>
        </xdr:txBody>
      </xdr:sp>
    </xdr:grpSp>
    <xdr:clientData/>
  </xdr:twoCellAnchor>
  <xdr:twoCellAnchor>
    <xdr:from>
      <xdr:col>0</xdr:col>
      <xdr:colOff>41461</xdr:colOff>
      <xdr:row>60</xdr:row>
      <xdr:rowOff>145864</xdr:rowOff>
    </xdr:from>
    <xdr:to>
      <xdr:col>0</xdr:col>
      <xdr:colOff>313780</xdr:colOff>
      <xdr:row>62</xdr:row>
      <xdr:rowOff>64126</xdr:rowOff>
    </xdr:to>
    <xdr:grpSp>
      <xdr:nvGrpSpPr>
        <xdr:cNvPr id="95" name="グループ化 94">
          <a:extLst>
            <a:ext uri="{FF2B5EF4-FFF2-40B4-BE49-F238E27FC236}">
              <a16:creationId xmlns:a16="http://schemas.microsoft.com/office/drawing/2014/main" id="{00000000-0008-0000-0000-00005F000000}"/>
            </a:ext>
          </a:extLst>
        </xdr:cNvPr>
        <xdr:cNvGrpSpPr/>
      </xdr:nvGrpSpPr>
      <xdr:grpSpPr>
        <a:xfrm>
          <a:off x="41461" y="11613964"/>
          <a:ext cx="272319" cy="261162"/>
          <a:chOff x="47653" y="12362067"/>
          <a:chExt cx="272319" cy="261626"/>
        </a:xfrm>
      </xdr:grpSpPr>
      <xdr:sp macro="" textlink="">
        <xdr:nvSpPr>
          <xdr:cNvPr id="96" name="角丸四角形 95">
            <a:extLst>
              <a:ext uri="{FF2B5EF4-FFF2-40B4-BE49-F238E27FC236}">
                <a16:creationId xmlns:a16="http://schemas.microsoft.com/office/drawing/2014/main" id="{00000000-0008-0000-0000-000060000000}"/>
              </a:ext>
            </a:extLst>
          </xdr:cNvPr>
          <xdr:cNvSpPr/>
        </xdr:nvSpPr>
        <xdr:spPr>
          <a:xfrm>
            <a:off x="89025" y="12385307"/>
            <a:ext cx="192655" cy="19642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sp macro="" textlink="">
        <xdr:nvSpPr>
          <xdr:cNvPr id="97" name="正方形/長方形 96">
            <a:extLst>
              <a:ext uri="{FF2B5EF4-FFF2-40B4-BE49-F238E27FC236}">
                <a16:creationId xmlns:a16="http://schemas.microsoft.com/office/drawing/2014/main" id="{00000000-0008-0000-0000-000061000000}"/>
              </a:ext>
            </a:extLst>
          </xdr:cNvPr>
          <xdr:cNvSpPr/>
        </xdr:nvSpPr>
        <xdr:spPr>
          <a:xfrm>
            <a:off x="47653" y="12362067"/>
            <a:ext cx="272319" cy="261626"/>
          </a:xfrm>
          <a:prstGeom prst="rect">
            <a:avLst/>
          </a:prstGeom>
          <a:noFill/>
        </xdr:spPr>
        <xdr:txBody>
          <a:bodyPr wrap="none" lIns="91440" tIns="45720" rIns="91440" bIns="45720">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rPr>
              <a:t>７</a:t>
            </a:r>
          </a:p>
        </xdr:txBody>
      </xdr:sp>
    </xdr:grpSp>
    <xdr:clientData/>
  </xdr:twoCellAnchor>
  <xdr:twoCellAnchor>
    <xdr:from>
      <xdr:col>0</xdr:col>
      <xdr:colOff>41461</xdr:colOff>
      <xdr:row>63</xdr:row>
      <xdr:rowOff>99880</xdr:rowOff>
    </xdr:from>
    <xdr:to>
      <xdr:col>0</xdr:col>
      <xdr:colOff>313780</xdr:colOff>
      <xdr:row>65</xdr:row>
      <xdr:rowOff>16952</xdr:rowOff>
    </xdr:to>
    <xdr:grpSp>
      <xdr:nvGrpSpPr>
        <xdr:cNvPr id="98" name="グループ化 97">
          <a:extLst>
            <a:ext uri="{FF2B5EF4-FFF2-40B4-BE49-F238E27FC236}">
              <a16:creationId xmlns:a16="http://schemas.microsoft.com/office/drawing/2014/main" id="{00000000-0008-0000-0000-000062000000}"/>
            </a:ext>
          </a:extLst>
        </xdr:cNvPr>
        <xdr:cNvGrpSpPr/>
      </xdr:nvGrpSpPr>
      <xdr:grpSpPr>
        <a:xfrm>
          <a:off x="41461" y="12082330"/>
          <a:ext cx="272319" cy="259972"/>
          <a:chOff x="47653" y="12831229"/>
          <a:chExt cx="272319" cy="260901"/>
        </a:xfrm>
      </xdr:grpSpPr>
      <xdr:sp macro="" textlink="">
        <xdr:nvSpPr>
          <xdr:cNvPr id="99" name="角丸四角形 98">
            <a:extLst>
              <a:ext uri="{FF2B5EF4-FFF2-40B4-BE49-F238E27FC236}">
                <a16:creationId xmlns:a16="http://schemas.microsoft.com/office/drawing/2014/main" id="{00000000-0008-0000-0000-000063000000}"/>
              </a:ext>
            </a:extLst>
          </xdr:cNvPr>
          <xdr:cNvSpPr/>
        </xdr:nvSpPr>
        <xdr:spPr>
          <a:xfrm>
            <a:off x="89025" y="12864027"/>
            <a:ext cx="192655" cy="196422"/>
          </a:xfrm>
          <a:prstGeom prst="roundRect">
            <a:avLst/>
          </a:prstGeom>
          <a:solidFill>
            <a:srgbClr val="663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47653" y="12831229"/>
            <a:ext cx="272319" cy="260901"/>
          </a:xfrm>
          <a:prstGeom prst="rect">
            <a:avLst/>
          </a:prstGeom>
          <a:noFill/>
        </xdr:spPr>
        <xdr:txBody>
          <a:bodyPr wrap="none" lIns="91440" tIns="45720" rIns="91440" bIns="45720">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８</a:t>
            </a:r>
          </a:p>
        </xdr:txBody>
      </xdr:sp>
    </xdr:grpSp>
    <xdr:clientData/>
  </xdr:twoCellAnchor>
  <xdr:twoCellAnchor>
    <xdr:from>
      <xdr:col>0</xdr:col>
      <xdr:colOff>41461</xdr:colOff>
      <xdr:row>64</xdr:row>
      <xdr:rowOff>147505</xdr:rowOff>
    </xdr:from>
    <xdr:to>
      <xdr:col>0</xdr:col>
      <xdr:colOff>313780</xdr:colOff>
      <xdr:row>66</xdr:row>
      <xdr:rowOff>64577</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41461" y="12177580"/>
          <a:ext cx="272319" cy="259972"/>
        </a:xfrm>
        <a:prstGeom prst="rect">
          <a:avLst/>
        </a:prstGeom>
        <a:noFill/>
      </xdr:spPr>
      <xdr:txBody>
        <a:bodyPr wrap="none" lIns="91440" tIns="45720" rIns="91440" bIns="45720">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９</a:t>
          </a:r>
        </a:p>
      </xdr:txBody>
    </xdr:sp>
    <xdr:clientData/>
  </xdr:twoCellAnchor>
  <xdr:twoCellAnchor>
    <xdr:from>
      <xdr:col>0</xdr:col>
      <xdr:colOff>41461</xdr:colOff>
      <xdr:row>66</xdr:row>
      <xdr:rowOff>33205</xdr:rowOff>
    </xdr:from>
    <xdr:to>
      <xdr:col>0</xdr:col>
      <xdr:colOff>313780</xdr:colOff>
      <xdr:row>67</xdr:row>
      <xdr:rowOff>121727</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41461" y="12406180"/>
          <a:ext cx="272319" cy="259972"/>
        </a:xfrm>
        <a:prstGeom prst="rect">
          <a:avLst/>
        </a:prstGeom>
        <a:noFill/>
      </xdr:spPr>
      <xdr:txBody>
        <a:bodyPr wrap="none" lIns="91440" tIns="45720" rIns="91440" bIns="45720">
          <a:noAutofit/>
        </a:bodyPr>
        <a:lstStyle/>
        <a:p>
          <a:pPr algn="ctr"/>
          <a:r>
            <a:rPr lang="en-US" altLang="ja-JP"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10</a:t>
          </a:r>
          <a:endPar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41461</xdr:colOff>
      <xdr:row>67</xdr:row>
      <xdr:rowOff>99880</xdr:rowOff>
    </xdr:from>
    <xdr:to>
      <xdr:col>0</xdr:col>
      <xdr:colOff>313780</xdr:colOff>
      <xdr:row>69</xdr:row>
      <xdr:rowOff>16952</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41461" y="12644305"/>
          <a:ext cx="272319" cy="259972"/>
        </a:xfrm>
        <a:prstGeom prst="rect">
          <a:avLst/>
        </a:prstGeom>
        <a:noFill/>
      </xdr:spPr>
      <xdr:txBody>
        <a:bodyPr wrap="none" lIns="91440" tIns="45720" rIns="91440" bIns="45720">
          <a:noAutofit/>
        </a:bodyPr>
        <a:lstStyle/>
        <a:p>
          <a:pPr algn="ctr"/>
          <a:r>
            <a:rPr lang="en-US" altLang="ja-JP"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11</a:t>
          </a:r>
          <a:endPar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25</xdr:col>
      <xdr:colOff>17990</xdr:colOff>
      <xdr:row>27</xdr:row>
      <xdr:rowOff>85725</xdr:rowOff>
    </xdr:from>
    <xdr:to>
      <xdr:col>25</xdr:col>
      <xdr:colOff>269990</xdr:colOff>
      <xdr:row>28</xdr:row>
      <xdr:rowOff>166276</xdr:rowOff>
    </xdr:to>
    <xdr:sp macro="" textlink="">
      <xdr:nvSpPr>
        <xdr:cNvPr id="88" name="角丸四角形 87">
          <a:extLst>
            <a:ext uri="{FF2B5EF4-FFF2-40B4-BE49-F238E27FC236}">
              <a16:creationId xmlns:a16="http://schemas.microsoft.com/office/drawing/2014/main" id="{00000000-0008-0000-0000-000058000000}"/>
            </a:ext>
          </a:extLst>
        </xdr:cNvPr>
        <xdr:cNvSpPr>
          <a:spLocks noChangeAspect="1"/>
        </xdr:cNvSpPr>
      </xdr:nvSpPr>
      <xdr:spPr>
        <a:xfrm>
          <a:off x="12991040" y="4495800"/>
          <a:ext cx="252000" cy="252001"/>
        </a:xfrm>
        <a:prstGeom prst="round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24</xdr:col>
      <xdr:colOff>209550</xdr:colOff>
      <xdr:row>27</xdr:row>
      <xdr:rowOff>90974</xdr:rowOff>
    </xdr:from>
    <xdr:to>
      <xdr:col>25</xdr:col>
      <xdr:colOff>371498</xdr:colOff>
      <xdr:row>29</xdr:row>
      <xdr:rowOff>81985</xdr:rowOff>
    </xdr:to>
    <xdr:sp macro="" textlink="">
      <xdr:nvSpPr>
        <xdr:cNvPr id="89" name="正方形/長方形 88">
          <a:extLst>
            <a:ext uri="{FF2B5EF4-FFF2-40B4-BE49-F238E27FC236}">
              <a16:creationId xmlns:a16="http://schemas.microsoft.com/office/drawing/2014/main" id="{00000000-0008-0000-0000-000059000000}"/>
            </a:ext>
          </a:extLst>
        </xdr:cNvPr>
        <xdr:cNvSpPr/>
      </xdr:nvSpPr>
      <xdr:spPr>
        <a:xfrm>
          <a:off x="12896850" y="4501049"/>
          <a:ext cx="447698" cy="333911"/>
        </a:xfrm>
        <a:prstGeom prst="rect">
          <a:avLst/>
        </a:prstGeom>
        <a:noFill/>
      </xdr:spPr>
      <xdr:txBody>
        <a:bodyPr wrap="none" lIns="91440" tIns="45720" rIns="91440" bIns="45720">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６</a:t>
          </a:r>
        </a:p>
      </xdr:txBody>
    </xdr:sp>
    <xdr:clientData/>
  </xdr:twoCellAnchor>
  <xdr:twoCellAnchor>
    <xdr:from>
      <xdr:col>25</xdr:col>
      <xdr:colOff>314318</xdr:colOff>
      <xdr:row>27</xdr:row>
      <xdr:rowOff>76200</xdr:rowOff>
    </xdr:from>
    <xdr:to>
      <xdr:col>25</xdr:col>
      <xdr:colOff>566318</xdr:colOff>
      <xdr:row>28</xdr:row>
      <xdr:rowOff>160791</xdr:rowOff>
    </xdr:to>
    <xdr:grpSp>
      <xdr:nvGrpSpPr>
        <xdr:cNvPr id="107" name="グループ化 106">
          <a:extLst>
            <a:ext uri="{FF2B5EF4-FFF2-40B4-BE49-F238E27FC236}">
              <a16:creationId xmlns:a16="http://schemas.microsoft.com/office/drawing/2014/main" id="{00000000-0008-0000-0000-00006B000000}"/>
            </a:ext>
          </a:extLst>
        </xdr:cNvPr>
        <xdr:cNvGrpSpPr>
          <a:grpSpLocks noChangeAspect="1"/>
        </xdr:cNvGrpSpPr>
      </xdr:nvGrpSpPr>
      <xdr:grpSpPr>
        <a:xfrm>
          <a:off x="13287368" y="4610100"/>
          <a:ext cx="252000" cy="256041"/>
          <a:chOff x="-293101" y="12179524"/>
          <a:chExt cx="462255" cy="427516"/>
        </a:xfrm>
      </xdr:grpSpPr>
      <xdr:sp macro="" textlink="">
        <xdr:nvSpPr>
          <xdr:cNvPr id="108" name="角丸四角形 107">
            <a:extLst>
              <a:ext uri="{FF2B5EF4-FFF2-40B4-BE49-F238E27FC236}">
                <a16:creationId xmlns:a16="http://schemas.microsoft.com/office/drawing/2014/main" id="{00000000-0008-0000-0000-00006C000000}"/>
              </a:ext>
            </a:extLst>
          </xdr:cNvPr>
          <xdr:cNvSpPr>
            <a:spLocks noChangeAspect="1"/>
          </xdr:cNvSpPr>
        </xdr:nvSpPr>
        <xdr:spPr>
          <a:xfrm>
            <a:off x="-293101" y="12179524"/>
            <a:ext cx="462255" cy="427516"/>
          </a:xfrm>
          <a:prstGeom prst="roundRect">
            <a:avLst/>
          </a:prstGeom>
          <a:solidFill>
            <a:srgbClr val="663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263636" y="12199153"/>
            <a:ext cx="387164" cy="339473"/>
          </a:xfrm>
          <a:prstGeom prst="rect">
            <a:avLst/>
          </a:prstGeom>
          <a:noFill/>
        </xdr:spPr>
        <xdr:txBody>
          <a:bodyPr wrap="none" lIns="91440" tIns="45720" rIns="91440" bIns="45720">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８</a:t>
            </a:r>
          </a:p>
        </xdr:txBody>
      </xdr:sp>
    </xdr:grpSp>
    <xdr:clientData/>
  </xdr:twoCellAnchor>
  <xdr:twoCellAnchor>
    <xdr:from>
      <xdr:col>4</xdr:col>
      <xdr:colOff>647700</xdr:colOff>
      <xdr:row>33</xdr:row>
      <xdr:rowOff>276225</xdr:rowOff>
    </xdr:from>
    <xdr:to>
      <xdr:col>5</xdr:col>
      <xdr:colOff>234219</xdr:colOff>
      <xdr:row>34</xdr:row>
      <xdr:rowOff>242112</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4552950" y="6334125"/>
          <a:ext cx="272319" cy="261162"/>
        </a:xfrm>
        <a:prstGeom prst="rect">
          <a:avLst/>
        </a:prstGeom>
        <a:noFill/>
      </xdr:spPr>
      <xdr:txBody>
        <a:bodyPr wrap="none" lIns="91440" tIns="45720" rIns="91440" bIns="45720">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rPr>
            <a:t>７</a:t>
          </a:r>
        </a:p>
      </xdr:txBody>
    </xdr:sp>
    <xdr:clientData/>
  </xdr:twoCellAnchor>
  <xdr:twoCellAnchor>
    <xdr:from>
      <xdr:col>0</xdr:col>
      <xdr:colOff>949167</xdr:colOff>
      <xdr:row>28</xdr:row>
      <xdr:rowOff>5083</xdr:rowOff>
    </xdr:from>
    <xdr:to>
      <xdr:col>1</xdr:col>
      <xdr:colOff>322162</xdr:colOff>
      <xdr:row>29</xdr:row>
      <xdr:rowOff>243974</xdr:rowOff>
    </xdr:to>
    <xdr:grpSp>
      <xdr:nvGrpSpPr>
        <xdr:cNvPr id="106" name="グループ化 105">
          <a:extLst>
            <a:ext uri="{FF2B5EF4-FFF2-40B4-BE49-F238E27FC236}">
              <a16:creationId xmlns:a16="http://schemas.microsoft.com/office/drawing/2014/main" id="{00000000-0008-0000-0000-00006A000000}"/>
            </a:ext>
          </a:extLst>
        </xdr:cNvPr>
        <xdr:cNvGrpSpPr/>
      </xdr:nvGrpSpPr>
      <xdr:grpSpPr>
        <a:xfrm>
          <a:off x="949167" y="4710433"/>
          <a:ext cx="420745" cy="410341"/>
          <a:chOff x="29158" y="11716437"/>
          <a:chExt cx="272319" cy="261627"/>
        </a:xfrm>
      </xdr:grpSpPr>
      <xdr:sp macro="" textlink="">
        <xdr:nvSpPr>
          <xdr:cNvPr id="114" name="角丸四角形 113">
            <a:extLst>
              <a:ext uri="{FF2B5EF4-FFF2-40B4-BE49-F238E27FC236}">
                <a16:creationId xmlns:a16="http://schemas.microsoft.com/office/drawing/2014/main" id="{00000000-0008-0000-0000-000072000000}"/>
              </a:ext>
            </a:extLst>
          </xdr:cNvPr>
          <xdr:cNvSpPr>
            <a:spLocks noChangeAspect="1"/>
          </xdr:cNvSpPr>
        </xdr:nvSpPr>
        <xdr:spPr>
          <a:xfrm>
            <a:off x="89025" y="11763970"/>
            <a:ext cx="163102" cy="160671"/>
          </a:xfrm>
          <a:prstGeom prst="round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　</a:t>
            </a:r>
          </a:p>
        </xdr:txBody>
      </xdr:sp>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29158" y="11716437"/>
            <a:ext cx="272319" cy="261627"/>
          </a:xfrm>
          <a:prstGeom prst="rect">
            <a:avLst/>
          </a:prstGeom>
          <a:noFill/>
        </xdr:spPr>
        <xdr:txBody>
          <a:bodyPr wrap="none" lIns="91440" tIns="45720" rIns="91440" bIns="45720" anchor="ctr">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４</a:t>
            </a:r>
            <a:endParaRPr lang="en-US" altLang="ja-JP"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xdr:col>
      <xdr:colOff>476279</xdr:colOff>
      <xdr:row>28</xdr:row>
      <xdr:rowOff>41069</xdr:rowOff>
    </xdr:from>
    <xdr:to>
      <xdr:col>2</xdr:col>
      <xdr:colOff>369227</xdr:colOff>
      <xdr:row>29</xdr:row>
      <xdr:rowOff>279847</xdr:rowOff>
    </xdr:to>
    <xdr:grpSp>
      <xdr:nvGrpSpPr>
        <xdr:cNvPr id="116" name="グループ化 115">
          <a:extLst>
            <a:ext uri="{FF2B5EF4-FFF2-40B4-BE49-F238E27FC236}">
              <a16:creationId xmlns:a16="http://schemas.microsoft.com/office/drawing/2014/main" id="{00000000-0008-0000-0000-000074000000}"/>
            </a:ext>
          </a:extLst>
        </xdr:cNvPr>
        <xdr:cNvGrpSpPr/>
      </xdr:nvGrpSpPr>
      <xdr:grpSpPr>
        <a:xfrm>
          <a:off x="1524029" y="4746419"/>
          <a:ext cx="426348" cy="410228"/>
          <a:chOff x="47653" y="11911805"/>
          <a:chExt cx="272319" cy="261627"/>
        </a:xfrm>
      </xdr:grpSpPr>
      <xdr:sp macro="" textlink="">
        <xdr:nvSpPr>
          <xdr:cNvPr id="117" name="角丸四角形 116">
            <a:extLst>
              <a:ext uri="{FF2B5EF4-FFF2-40B4-BE49-F238E27FC236}">
                <a16:creationId xmlns:a16="http://schemas.microsoft.com/office/drawing/2014/main" id="{00000000-0008-0000-0000-000075000000}"/>
              </a:ext>
            </a:extLst>
          </xdr:cNvPr>
          <xdr:cNvSpPr>
            <a:spLocks noChangeAspect="1"/>
          </xdr:cNvSpPr>
        </xdr:nvSpPr>
        <xdr:spPr>
          <a:xfrm>
            <a:off x="89025" y="11935046"/>
            <a:ext cx="160959" cy="160716"/>
          </a:xfrm>
          <a:prstGeom prst="roundRect">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　</a:t>
            </a:r>
          </a:p>
        </xdr:txBody>
      </xdr:sp>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47653" y="11911805"/>
            <a:ext cx="272319" cy="261627"/>
          </a:xfrm>
          <a:prstGeom prst="rect">
            <a:avLst/>
          </a:prstGeom>
          <a:noFill/>
        </xdr:spPr>
        <xdr:txBody>
          <a:bodyPr wrap="none" lIns="91440" tIns="45720" rIns="91440" bIns="45720" anchor="ctr">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５</a:t>
            </a:r>
          </a:p>
        </xdr:txBody>
      </xdr:sp>
    </xdr:grpSp>
    <xdr:clientData/>
  </xdr:twoCellAnchor>
  <xdr:twoCellAnchor>
    <xdr:from>
      <xdr:col>0</xdr:col>
      <xdr:colOff>0</xdr:colOff>
      <xdr:row>28</xdr:row>
      <xdr:rowOff>19963</xdr:rowOff>
    </xdr:from>
    <xdr:to>
      <xdr:col>0</xdr:col>
      <xdr:colOff>426349</xdr:colOff>
      <xdr:row>29</xdr:row>
      <xdr:rowOff>259416</xdr:rowOff>
    </xdr:to>
    <xdr:grpSp>
      <xdr:nvGrpSpPr>
        <xdr:cNvPr id="119" name="グループ化 118">
          <a:extLst>
            <a:ext uri="{FF2B5EF4-FFF2-40B4-BE49-F238E27FC236}">
              <a16:creationId xmlns:a16="http://schemas.microsoft.com/office/drawing/2014/main" id="{00000000-0008-0000-0000-000077000000}"/>
            </a:ext>
          </a:extLst>
        </xdr:cNvPr>
        <xdr:cNvGrpSpPr/>
      </xdr:nvGrpSpPr>
      <xdr:grpSpPr>
        <a:xfrm>
          <a:off x="0" y="4725313"/>
          <a:ext cx="426349" cy="410903"/>
          <a:chOff x="47653" y="11152027"/>
          <a:chExt cx="272319" cy="261627"/>
        </a:xfrm>
      </xdr:grpSpPr>
      <xdr:sp macro="" textlink="">
        <xdr:nvSpPr>
          <xdr:cNvPr id="120" name="角丸四角形 119">
            <a:extLst>
              <a:ext uri="{FF2B5EF4-FFF2-40B4-BE49-F238E27FC236}">
                <a16:creationId xmlns:a16="http://schemas.microsoft.com/office/drawing/2014/main" id="{00000000-0008-0000-0000-000078000000}"/>
              </a:ext>
            </a:extLst>
          </xdr:cNvPr>
          <xdr:cNvSpPr>
            <a:spLocks noChangeAspect="1"/>
          </xdr:cNvSpPr>
        </xdr:nvSpPr>
        <xdr:spPr>
          <a:xfrm>
            <a:off x="101193" y="11199529"/>
            <a:ext cx="160958" cy="160452"/>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　</a:t>
            </a:r>
          </a:p>
        </xdr:txBody>
      </xdr:sp>
      <xdr:sp macro="" textlink="">
        <xdr:nvSpPr>
          <xdr:cNvPr id="121" name="正方形/長方形 120">
            <a:extLst>
              <a:ext uri="{FF2B5EF4-FFF2-40B4-BE49-F238E27FC236}">
                <a16:creationId xmlns:a16="http://schemas.microsoft.com/office/drawing/2014/main" id="{00000000-0008-0000-0000-000079000000}"/>
              </a:ext>
            </a:extLst>
          </xdr:cNvPr>
          <xdr:cNvSpPr/>
        </xdr:nvSpPr>
        <xdr:spPr>
          <a:xfrm>
            <a:off x="47653" y="11152027"/>
            <a:ext cx="272319" cy="261627"/>
          </a:xfrm>
          <a:prstGeom prst="rect">
            <a:avLst/>
          </a:prstGeom>
          <a:noFill/>
        </xdr:spPr>
        <xdr:txBody>
          <a:bodyPr wrap="none" lIns="91440" tIns="45720" rIns="91440" bIns="45720" anchor="ctr">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３</a:t>
            </a:r>
          </a:p>
        </xdr:txBody>
      </xdr:sp>
    </xdr:grpSp>
    <xdr:clientData/>
  </xdr:twoCellAnchor>
  <xdr:twoCellAnchor>
    <xdr:from>
      <xdr:col>1</xdr:col>
      <xdr:colOff>447704</xdr:colOff>
      <xdr:row>28</xdr:row>
      <xdr:rowOff>12491</xdr:rowOff>
    </xdr:from>
    <xdr:to>
      <xdr:col>2</xdr:col>
      <xdr:colOff>340652</xdr:colOff>
      <xdr:row>29</xdr:row>
      <xdr:rowOff>251269</xdr:rowOff>
    </xdr:to>
    <xdr:grpSp>
      <xdr:nvGrpSpPr>
        <xdr:cNvPr id="122" name="グループ化 121">
          <a:extLst>
            <a:ext uri="{FF2B5EF4-FFF2-40B4-BE49-F238E27FC236}">
              <a16:creationId xmlns:a16="http://schemas.microsoft.com/office/drawing/2014/main" id="{00000000-0008-0000-0000-00007A000000}"/>
            </a:ext>
          </a:extLst>
        </xdr:cNvPr>
        <xdr:cNvGrpSpPr/>
      </xdr:nvGrpSpPr>
      <xdr:grpSpPr>
        <a:xfrm>
          <a:off x="1495454" y="4717841"/>
          <a:ext cx="426348" cy="410228"/>
          <a:chOff x="29401" y="11893580"/>
          <a:chExt cx="272319" cy="261627"/>
        </a:xfrm>
      </xdr:grpSpPr>
      <xdr:sp macro="" textlink="">
        <xdr:nvSpPr>
          <xdr:cNvPr id="123" name="角丸四角形 122">
            <a:extLst>
              <a:ext uri="{FF2B5EF4-FFF2-40B4-BE49-F238E27FC236}">
                <a16:creationId xmlns:a16="http://schemas.microsoft.com/office/drawing/2014/main" id="{00000000-0008-0000-0000-00007B000000}"/>
              </a:ext>
            </a:extLst>
          </xdr:cNvPr>
          <xdr:cNvSpPr>
            <a:spLocks noChangeAspect="1"/>
          </xdr:cNvSpPr>
        </xdr:nvSpPr>
        <xdr:spPr>
          <a:xfrm>
            <a:off x="89025" y="11935046"/>
            <a:ext cx="160959" cy="160716"/>
          </a:xfrm>
          <a:prstGeom prst="roundRect">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　</a:t>
            </a:r>
          </a:p>
        </xdr:txBody>
      </xdr:sp>
      <xdr:sp macro="" textlink="">
        <xdr:nvSpPr>
          <xdr:cNvPr id="124" name="正方形/長方形 123">
            <a:extLst>
              <a:ext uri="{FF2B5EF4-FFF2-40B4-BE49-F238E27FC236}">
                <a16:creationId xmlns:a16="http://schemas.microsoft.com/office/drawing/2014/main" id="{00000000-0008-0000-0000-00007C000000}"/>
              </a:ext>
            </a:extLst>
          </xdr:cNvPr>
          <xdr:cNvSpPr/>
        </xdr:nvSpPr>
        <xdr:spPr>
          <a:xfrm>
            <a:off x="29401" y="11893580"/>
            <a:ext cx="272319" cy="261627"/>
          </a:xfrm>
          <a:prstGeom prst="rect">
            <a:avLst/>
          </a:prstGeom>
          <a:noFill/>
        </xdr:spPr>
        <xdr:txBody>
          <a:bodyPr wrap="none" lIns="91440" tIns="45720" rIns="91440" bIns="45720" anchor="ctr">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５</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22411</xdr:colOff>
      <xdr:row>42</xdr:row>
      <xdr:rowOff>89647</xdr:rowOff>
    </xdr:from>
    <xdr:to>
      <xdr:col>25</xdr:col>
      <xdr:colOff>200506</xdr:colOff>
      <xdr:row>72</xdr:row>
      <xdr:rowOff>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2411" y="7147672"/>
          <a:ext cx="13151145" cy="5053853"/>
        </a:xfrm>
        <a:prstGeom prst="roundRect">
          <a:avLst>
            <a:gd name="adj" fmla="val 2289"/>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丸ｺﾞｼｯｸM-PRO" panose="020F0600000000000000" pitchFamily="50" charset="-128"/>
              <a:ea typeface="HG丸ｺﾞｼｯｸM-PRO" panose="020F0600000000000000" pitchFamily="50" charset="-128"/>
            </a:rPr>
            <a:t>（入力についてのお願い</a:t>
          </a:r>
          <a:r>
            <a:rPr kumimoji="1" lang="en-US" altLang="ja-JP" sz="1800">
              <a:solidFill>
                <a:sysClr val="windowText" lastClr="000000"/>
              </a:solidFill>
              <a:latin typeface="HG丸ｺﾞｼｯｸM-PRO" panose="020F0600000000000000" pitchFamily="50" charset="-128"/>
              <a:ea typeface="HG丸ｺﾞｼｯｸM-PRO" panose="020F0600000000000000" pitchFamily="50" charset="-128"/>
            </a:rPr>
            <a:t>_</a:t>
          </a:r>
          <a:r>
            <a:rPr kumimoji="1" lang="ja-JP" altLang="en-US" sz="1800">
              <a:solidFill>
                <a:sysClr val="windowText" lastClr="000000"/>
              </a:solidFill>
              <a:latin typeface="HG丸ｺﾞｼｯｸM-PRO" panose="020F0600000000000000" pitchFamily="50" charset="-128"/>
              <a:ea typeface="HG丸ｺﾞｼｯｸM-PRO" panose="020F0600000000000000" pitchFamily="50" charset="-128"/>
            </a:rPr>
            <a:t>法人用）</a:t>
          </a:r>
          <a:endParaRPr kumimoji="1" lang="en-US" altLang="ja-JP" sz="1800">
            <a:solidFill>
              <a:sysClr val="windowText" lastClr="000000"/>
            </a:solidFill>
            <a:latin typeface="HG丸ｺﾞｼｯｸM-PRO" panose="020F0600000000000000" pitchFamily="50" charset="-128"/>
            <a:ea typeface="HG丸ｺﾞｼｯｸM-PRO" panose="020F06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＊この内訳書の内容を確認するため、別途、売上伝票等の閲覧を求める場合がありますからご了承ください。</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黄色のセルに入力してください。</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なお、仮渡共済金希望（１１月末時点）で金額が判明しない場合は、数量及び判明している金額を入力してください。</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仮渡共済金希望</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(11</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月提出</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においてＪＡ以外に出荷した場合は、売上伝票等の収穫物の内訳（品名（品種名）、用途、規格（等級）、出荷先、数量、</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金額）を記入し数量記載の資料を提出してください。</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合計欄及び内訳欄を入力後、メッセージ欄を確認してください。</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合計欄入力値と内訳欄入力値の合計が一致した場合は「</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OK</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」、一致しない場合は「</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NG</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」と表示されます。</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品名欄は、該当する品種名を入力、またはプルダウンメニューより選択してください。</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用途欄は</a:t>
          </a:r>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該当する用途（</a:t>
          </a:r>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主食用米、加工用米、種子、飼料用米、米粉用米、醸造用米</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）を入力</a:t>
          </a:r>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またはプルダウンメニューより選択してください。</a:t>
          </a:r>
          <a:endParaRPr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規格欄は、該当する等級（１等、</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等、</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等、規格外（色選下、中間米含む）、くず米）を入力、またはプルダウンメニューより選択してください。</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籾で出荷、貯蔵する場合は、その分を区分し摘要欄に「籾出荷」または「籾貯蔵」と記入し、数量、金額、単価を記入してください。</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合計金額が「損益計算書」と一致するよう本年産水稲以外の品目の金額も記入してください。本年産水稲以外の品目の「数量・単価」欄の記入は</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必要ありません。本年産水稲以外の品目の合計金額の内訳が記載されている資料（総勘定元帳等）を添付してください。</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内訳欄について、資料を添付する場合は摘要欄に「資料添付」と入力、またはプルダウンメニューより選択してください。</a:t>
          </a: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　合計の数量、金額及び内訳の単価欄は式により表示されます。</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ページ</a:t>
          </a:r>
          <a:r>
            <a:rPr kumimoji="1" lang="en-US"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のシートから使用し、入力欄が不足する場合は</a:t>
          </a:r>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、ページ</a:t>
          </a:r>
          <a:r>
            <a:rPr kumimoji="1" lang="en-US"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2</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から順にご使用ください。</a:t>
          </a:r>
        </a:p>
        <a:p>
          <a:pPr algn="l"/>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入力後、本様式をプリントし、</a:t>
          </a:r>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法人名及び代表者名の署名又は法人印の</a:t>
          </a:r>
          <a:r>
            <a:rPr kumimoji="1"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押印をお願いします。</a:t>
          </a:r>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なお、入力した全てのページを印刷してください。</a:t>
          </a:r>
          <a:endParaRPr kumimoji="1" lang="en-US"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　本年産水稲以外の品目には、水稲以外の品目と過年分水稲について合計値を記入し、それぞれの品目の内訳が記載されている資料</a:t>
          </a:r>
          <a:endParaRPr kumimoji="1" lang="en-US"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　（総勘定元帳等）を添付してください。</a:t>
          </a:r>
          <a:endParaRPr lang="ja-JP" altLang="ja-JP" sz="1400">
            <a:solidFill>
              <a:sysClr val="windowText" lastClr="000000"/>
            </a:solidFill>
            <a:effectLst/>
          </a:endParaRPr>
        </a:p>
      </xdr:txBody>
    </xdr:sp>
    <xdr:clientData/>
  </xdr:twoCellAnchor>
  <xdr:twoCellAnchor>
    <xdr:from>
      <xdr:col>0</xdr:col>
      <xdr:colOff>82833</xdr:colOff>
      <xdr:row>65</xdr:row>
      <xdr:rowOff>3921</xdr:rowOff>
    </xdr:from>
    <xdr:to>
      <xdr:col>0</xdr:col>
      <xdr:colOff>275488</xdr:colOff>
      <xdr:row>66</xdr:row>
      <xdr:rowOff>28194</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2833" y="11005296"/>
          <a:ext cx="192655" cy="195723"/>
        </a:xfrm>
        <a:prstGeom prst="roundRect">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0</xdr:col>
      <xdr:colOff>82833</xdr:colOff>
      <xdr:row>66</xdr:row>
      <xdr:rowOff>61071</xdr:rowOff>
    </xdr:from>
    <xdr:to>
      <xdr:col>0</xdr:col>
      <xdr:colOff>275488</xdr:colOff>
      <xdr:row>67</xdr:row>
      <xdr:rowOff>85344</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2833" y="11233896"/>
          <a:ext cx="192655" cy="195723"/>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0</xdr:col>
      <xdr:colOff>82833</xdr:colOff>
      <xdr:row>67</xdr:row>
      <xdr:rowOff>127746</xdr:rowOff>
    </xdr:from>
    <xdr:to>
      <xdr:col>0</xdr:col>
      <xdr:colOff>275488</xdr:colOff>
      <xdr:row>68</xdr:row>
      <xdr:rowOff>152019</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82833" y="11472021"/>
          <a:ext cx="192655" cy="195723"/>
        </a:xfrm>
        <a:prstGeom prst="roundRect">
          <a:avLst/>
        </a:prstGeom>
        <a:solidFill>
          <a:srgbClr val="FF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0</xdr:col>
      <xdr:colOff>82833</xdr:colOff>
      <xdr:row>63</xdr:row>
      <xdr:rowOff>118221</xdr:rowOff>
    </xdr:from>
    <xdr:to>
      <xdr:col>0</xdr:col>
      <xdr:colOff>275488</xdr:colOff>
      <xdr:row>64</xdr:row>
      <xdr:rowOff>142494</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82833" y="10776696"/>
          <a:ext cx="192655" cy="195723"/>
        </a:xfrm>
        <a:prstGeom prst="round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0</xdr:col>
      <xdr:colOff>0</xdr:colOff>
      <xdr:row>7</xdr:row>
      <xdr:rowOff>39688</xdr:rowOff>
    </xdr:from>
    <xdr:to>
      <xdr:col>2</xdr:col>
      <xdr:colOff>514350</xdr:colOff>
      <xdr:row>9</xdr:row>
      <xdr:rowOff>15875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39688"/>
          <a:ext cx="2095500" cy="242887"/>
        </a:xfrm>
        <a:prstGeom prst="rect">
          <a:avLst/>
        </a:prstGeom>
        <a:noFill/>
        <a:ln w="127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10</xdr:row>
      <xdr:rowOff>112059</xdr:rowOff>
    </xdr:from>
    <xdr:ext cx="1232647" cy="705971"/>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0" y="464484"/>
          <a:ext cx="1232647" cy="705971"/>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1800" b="1">
              <a:solidFill>
                <a:schemeClr val="bg1"/>
              </a:solidFill>
              <a:effectLst/>
              <a:latin typeface="HG丸ｺﾞｼｯｸM-PRO" panose="020F0600000000000000" pitchFamily="50" charset="-128"/>
              <a:ea typeface="HG丸ｺﾞｼｯｸM-PRO" panose="020F0600000000000000" pitchFamily="50" charset="-128"/>
            </a:rPr>
            <a:t>入力例</a:t>
          </a:r>
          <a:endParaRPr lang="en-US" altLang="ja-JP" sz="1800" b="1">
            <a:solidFill>
              <a:schemeClr val="bg1"/>
            </a:solidFill>
            <a:effectLst/>
            <a:latin typeface="HG丸ｺﾞｼｯｸM-PRO" panose="020F0600000000000000" pitchFamily="50" charset="-128"/>
            <a:ea typeface="HG丸ｺﾞｼｯｸM-PRO" panose="020F0600000000000000" pitchFamily="50" charset="-128"/>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1800" b="1">
              <a:solidFill>
                <a:schemeClr val="bg1"/>
              </a:solidFill>
              <a:effectLst/>
              <a:latin typeface="HG丸ｺﾞｼｯｸM-PRO" panose="020F0600000000000000" pitchFamily="50" charset="-128"/>
              <a:ea typeface="HG丸ｺﾞｼｯｸM-PRO" panose="020F0600000000000000" pitchFamily="50" charset="-128"/>
            </a:rPr>
            <a:t>法人</a:t>
          </a:r>
          <a:endParaRPr lang="ja-JP" altLang="ja-JP" sz="1800" b="1">
            <a:solidFill>
              <a:schemeClr val="bg1"/>
            </a:solidFill>
            <a:effectLst/>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201702</xdr:colOff>
      <xdr:row>10</xdr:row>
      <xdr:rowOff>101927</xdr:rowOff>
    </xdr:from>
    <xdr:ext cx="3014386" cy="704038"/>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249452" y="454352"/>
          <a:ext cx="3014386" cy="704038"/>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600" b="1">
              <a:solidFill>
                <a:schemeClr val="bg1"/>
              </a:solidFill>
              <a:effectLst/>
              <a:latin typeface="HG丸ｺﾞｼｯｸM-PRO" panose="020F0600000000000000" pitchFamily="50" charset="-128"/>
              <a:ea typeface="HG丸ｺﾞｼｯｸM-PRO" panose="020F0600000000000000" pitchFamily="50" charset="-128"/>
            </a:rPr>
            <a:t>このシートを参照の上ページ</a:t>
          </a:r>
          <a:r>
            <a:rPr lang="en-US" altLang="ja-JP" sz="1600" b="1">
              <a:solidFill>
                <a:schemeClr val="bg1"/>
              </a:solidFill>
              <a:effectLst/>
              <a:latin typeface="HG丸ｺﾞｼｯｸM-PRO" panose="020F0600000000000000" pitchFamily="50" charset="-128"/>
              <a:ea typeface="HG丸ｺﾞｼｯｸM-PRO" panose="020F0600000000000000" pitchFamily="50" charset="-128"/>
            </a:rPr>
            <a:t>1</a:t>
          </a:r>
          <a:r>
            <a:rPr lang="ja-JP" altLang="en-US" sz="1600" b="1">
              <a:solidFill>
                <a:schemeClr val="bg1"/>
              </a:solidFill>
              <a:effectLst/>
              <a:latin typeface="HG丸ｺﾞｼｯｸM-PRO" panose="020F0600000000000000" pitchFamily="50" charset="-128"/>
              <a:ea typeface="HG丸ｺﾞｼｯｸM-PRO" panose="020F0600000000000000" pitchFamily="50" charset="-128"/>
            </a:rPr>
            <a:t>から入力してください</a:t>
          </a:r>
          <a:endParaRPr lang="ja-JP" altLang="ja-JP" sz="1600" b="1">
            <a:solidFill>
              <a:schemeClr val="bg1"/>
            </a:solidFill>
            <a:effectLst/>
            <a:latin typeface="HG丸ｺﾞｼｯｸM-PRO" panose="020F0600000000000000" pitchFamily="50" charset="-128"/>
            <a:ea typeface="HG丸ｺﾞｼｯｸM-PRO" panose="020F0600000000000000" pitchFamily="50" charset="-128"/>
          </a:endParaRPr>
        </a:p>
      </xdr:txBody>
    </xdr:sp>
    <xdr:clientData/>
  </xdr:oneCellAnchor>
  <xdr:twoCellAnchor>
    <xdr:from>
      <xdr:col>0</xdr:col>
      <xdr:colOff>27359</xdr:colOff>
      <xdr:row>45</xdr:row>
      <xdr:rowOff>169215</xdr:rowOff>
    </xdr:from>
    <xdr:to>
      <xdr:col>0</xdr:col>
      <xdr:colOff>340266</xdr:colOff>
      <xdr:row>47</xdr:row>
      <xdr:rowOff>56881</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27359" y="9065565"/>
          <a:ext cx="312907" cy="230566"/>
          <a:chOff x="979831" y="9537959"/>
          <a:chExt cx="311217" cy="255421"/>
        </a:xfrm>
        <a:noFill/>
      </xdr:grpSpPr>
      <xdr:sp macro="" textlink="">
        <xdr:nvSpPr>
          <xdr:cNvPr id="11" name="角丸四角形 10">
            <a:extLst>
              <a:ext uri="{FF2B5EF4-FFF2-40B4-BE49-F238E27FC236}">
                <a16:creationId xmlns:a16="http://schemas.microsoft.com/office/drawing/2014/main" id="{00000000-0008-0000-0200-00000B000000}"/>
              </a:ext>
            </a:extLst>
          </xdr:cNvPr>
          <xdr:cNvSpPr/>
        </xdr:nvSpPr>
        <xdr:spPr>
          <a:xfrm>
            <a:off x="1041524" y="9573558"/>
            <a:ext cx="192655" cy="193840"/>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979831" y="9537959"/>
            <a:ext cx="311217" cy="255421"/>
          </a:xfrm>
          <a:prstGeom prst="rect">
            <a:avLst/>
          </a:prstGeom>
          <a:grpFill/>
        </xdr:spPr>
        <xdr:txBody>
          <a:bodyPr wrap="none" lIns="91440" tIns="45720" rIns="91440" bIns="45720">
            <a:spAutoFit/>
          </a:bodyPr>
          <a:lstStyle/>
          <a:p>
            <a:pPr algn="ctr"/>
            <a:r>
              <a:rPr lang="ja-JP" altLang="en-US" sz="10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１</a:t>
            </a:r>
          </a:p>
        </xdr:txBody>
      </xdr:sp>
    </xdr:grpSp>
    <xdr:clientData/>
  </xdr:twoCellAnchor>
  <xdr:twoCellAnchor>
    <xdr:from>
      <xdr:col>0</xdr:col>
      <xdr:colOff>47653</xdr:colOff>
      <xdr:row>51</xdr:row>
      <xdr:rowOff>54391</xdr:rowOff>
    </xdr:from>
    <xdr:to>
      <xdr:col>0</xdr:col>
      <xdr:colOff>319972</xdr:colOff>
      <xdr:row>52</xdr:row>
      <xdr:rowOff>142858</xdr:rowOff>
    </xdr:to>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47653" y="9979441"/>
          <a:ext cx="272319" cy="259917"/>
          <a:chOff x="47653" y="10631063"/>
          <a:chExt cx="272319" cy="256555"/>
        </a:xfrm>
      </xdr:grpSpPr>
      <xdr:sp macro="" textlink="">
        <xdr:nvSpPr>
          <xdr:cNvPr id="14" name="角丸四角形 13">
            <a:extLst>
              <a:ext uri="{FF2B5EF4-FFF2-40B4-BE49-F238E27FC236}">
                <a16:creationId xmlns:a16="http://schemas.microsoft.com/office/drawing/2014/main" id="{00000000-0008-0000-0200-00000E000000}"/>
              </a:ext>
            </a:extLst>
          </xdr:cNvPr>
          <xdr:cNvSpPr/>
        </xdr:nvSpPr>
        <xdr:spPr>
          <a:xfrm>
            <a:off x="89025" y="10654304"/>
            <a:ext cx="192655" cy="191350"/>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7653" y="10631063"/>
            <a:ext cx="272319" cy="256555"/>
          </a:xfrm>
          <a:prstGeom prst="rect">
            <a:avLst/>
          </a:prstGeom>
          <a:noFill/>
        </xdr:spPr>
        <xdr:txBody>
          <a:bodyPr wrap="none" lIns="91440" tIns="45720" rIns="91440" bIns="45720">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２</a:t>
            </a:r>
          </a:p>
        </xdr:txBody>
      </xdr:sp>
    </xdr:grpSp>
    <xdr:clientData/>
  </xdr:twoCellAnchor>
  <xdr:twoCellAnchor>
    <xdr:from>
      <xdr:col>0</xdr:col>
      <xdr:colOff>949167</xdr:colOff>
      <xdr:row>28</xdr:row>
      <xdr:rowOff>5083</xdr:rowOff>
    </xdr:from>
    <xdr:to>
      <xdr:col>1</xdr:col>
      <xdr:colOff>322162</xdr:colOff>
      <xdr:row>29</xdr:row>
      <xdr:rowOff>243974</xdr:rowOff>
    </xdr:to>
    <xdr:grpSp>
      <xdr:nvGrpSpPr>
        <xdr:cNvPr id="19" name="グループ化 18">
          <a:extLst>
            <a:ext uri="{FF2B5EF4-FFF2-40B4-BE49-F238E27FC236}">
              <a16:creationId xmlns:a16="http://schemas.microsoft.com/office/drawing/2014/main" id="{00000000-0008-0000-0200-000013000000}"/>
            </a:ext>
          </a:extLst>
        </xdr:cNvPr>
        <xdr:cNvGrpSpPr/>
      </xdr:nvGrpSpPr>
      <xdr:grpSpPr>
        <a:xfrm>
          <a:off x="949167" y="4710433"/>
          <a:ext cx="420745" cy="410341"/>
          <a:chOff x="29158" y="11716437"/>
          <a:chExt cx="272319" cy="261627"/>
        </a:xfrm>
      </xdr:grpSpPr>
      <xdr:sp macro="" textlink="">
        <xdr:nvSpPr>
          <xdr:cNvPr id="20" name="角丸四角形 19">
            <a:extLst>
              <a:ext uri="{FF2B5EF4-FFF2-40B4-BE49-F238E27FC236}">
                <a16:creationId xmlns:a16="http://schemas.microsoft.com/office/drawing/2014/main" id="{00000000-0008-0000-0200-000014000000}"/>
              </a:ext>
            </a:extLst>
          </xdr:cNvPr>
          <xdr:cNvSpPr>
            <a:spLocks noChangeAspect="1"/>
          </xdr:cNvSpPr>
        </xdr:nvSpPr>
        <xdr:spPr>
          <a:xfrm>
            <a:off x="89025" y="11763970"/>
            <a:ext cx="163102" cy="160671"/>
          </a:xfrm>
          <a:prstGeom prst="round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　</a:t>
            </a:r>
          </a:p>
        </xdr:txBody>
      </xdr:sp>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29158" y="11716437"/>
            <a:ext cx="272319" cy="261627"/>
          </a:xfrm>
          <a:prstGeom prst="rect">
            <a:avLst/>
          </a:prstGeom>
          <a:noFill/>
        </xdr:spPr>
        <xdr:txBody>
          <a:bodyPr wrap="none" lIns="91440" tIns="45720" rIns="91440" bIns="45720" anchor="ctr">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４</a:t>
            </a:r>
            <a:endParaRPr lang="en-US" altLang="ja-JP"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xdr:col>
      <xdr:colOff>476279</xdr:colOff>
      <xdr:row>28</xdr:row>
      <xdr:rowOff>41069</xdr:rowOff>
    </xdr:from>
    <xdr:to>
      <xdr:col>2</xdr:col>
      <xdr:colOff>369227</xdr:colOff>
      <xdr:row>29</xdr:row>
      <xdr:rowOff>279847</xdr:rowOff>
    </xdr:to>
    <xdr:grpSp>
      <xdr:nvGrpSpPr>
        <xdr:cNvPr id="22" name="グループ化 21">
          <a:extLst>
            <a:ext uri="{FF2B5EF4-FFF2-40B4-BE49-F238E27FC236}">
              <a16:creationId xmlns:a16="http://schemas.microsoft.com/office/drawing/2014/main" id="{00000000-0008-0000-0200-000016000000}"/>
            </a:ext>
          </a:extLst>
        </xdr:cNvPr>
        <xdr:cNvGrpSpPr/>
      </xdr:nvGrpSpPr>
      <xdr:grpSpPr>
        <a:xfrm>
          <a:off x="1524029" y="4746419"/>
          <a:ext cx="426348" cy="410228"/>
          <a:chOff x="47653" y="11911805"/>
          <a:chExt cx="272319" cy="261627"/>
        </a:xfrm>
      </xdr:grpSpPr>
      <xdr:sp macro="" textlink="">
        <xdr:nvSpPr>
          <xdr:cNvPr id="23" name="角丸四角形 22">
            <a:extLst>
              <a:ext uri="{FF2B5EF4-FFF2-40B4-BE49-F238E27FC236}">
                <a16:creationId xmlns:a16="http://schemas.microsoft.com/office/drawing/2014/main" id="{00000000-0008-0000-0200-000017000000}"/>
              </a:ext>
            </a:extLst>
          </xdr:cNvPr>
          <xdr:cNvSpPr>
            <a:spLocks noChangeAspect="1"/>
          </xdr:cNvSpPr>
        </xdr:nvSpPr>
        <xdr:spPr>
          <a:xfrm>
            <a:off x="89025" y="11935046"/>
            <a:ext cx="160959" cy="160716"/>
          </a:xfrm>
          <a:prstGeom prst="roundRect">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　</a:t>
            </a:r>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47653" y="11911805"/>
            <a:ext cx="272319" cy="261627"/>
          </a:xfrm>
          <a:prstGeom prst="rect">
            <a:avLst/>
          </a:prstGeom>
          <a:noFill/>
        </xdr:spPr>
        <xdr:txBody>
          <a:bodyPr wrap="none" lIns="91440" tIns="45720" rIns="91440" bIns="45720" anchor="ctr">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５</a:t>
            </a:r>
          </a:p>
        </xdr:txBody>
      </xdr:sp>
    </xdr:grpSp>
    <xdr:clientData/>
  </xdr:twoCellAnchor>
  <xdr:twoCellAnchor>
    <xdr:from>
      <xdr:col>3</xdr:col>
      <xdr:colOff>888654</xdr:colOff>
      <xdr:row>38</xdr:row>
      <xdr:rowOff>31397</xdr:rowOff>
    </xdr:from>
    <xdr:to>
      <xdr:col>3</xdr:col>
      <xdr:colOff>1317805</xdr:colOff>
      <xdr:row>39</xdr:row>
      <xdr:rowOff>168472</xdr:rowOff>
    </xdr:to>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3450879" y="7565672"/>
          <a:ext cx="429151" cy="403775"/>
          <a:chOff x="881725" y="13909536"/>
          <a:chExt cx="272319" cy="260902"/>
        </a:xfrm>
      </xdr:grpSpPr>
      <xdr:sp macro="" textlink="">
        <xdr:nvSpPr>
          <xdr:cNvPr id="26" name="角丸四角形 25">
            <a:extLst>
              <a:ext uri="{FF2B5EF4-FFF2-40B4-BE49-F238E27FC236}">
                <a16:creationId xmlns:a16="http://schemas.microsoft.com/office/drawing/2014/main" id="{00000000-0008-0000-0200-00001A000000}"/>
              </a:ext>
            </a:extLst>
          </xdr:cNvPr>
          <xdr:cNvSpPr/>
        </xdr:nvSpPr>
        <xdr:spPr>
          <a:xfrm>
            <a:off x="923097" y="13932776"/>
            <a:ext cx="192655" cy="195697"/>
          </a:xfrm>
          <a:prstGeom prst="round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　</a:t>
            </a:r>
          </a:p>
        </xdr:txBody>
      </xdr:sp>
      <xdr:sp macro="" textlink="">
        <xdr:nvSpPr>
          <xdr:cNvPr id="27" name="正方形/長方形 26">
            <a:extLst>
              <a:ext uri="{FF2B5EF4-FFF2-40B4-BE49-F238E27FC236}">
                <a16:creationId xmlns:a16="http://schemas.microsoft.com/office/drawing/2014/main" id="{00000000-0008-0000-0200-00001B000000}"/>
              </a:ext>
            </a:extLst>
          </xdr:cNvPr>
          <xdr:cNvSpPr/>
        </xdr:nvSpPr>
        <xdr:spPr>
          <a:xfrm>
            <a:off x="881725" y="13909536"/>
            <a:ext cx="272319" cy="260902"/>
          </a:xfrm>
          <a:prstGeom prst="rect">
            <a:avLst/>
          </a:prstGeom>
          <a:noFill/>
        </xdr:spPr>
        <xdr:txBody>
          <a:bodyPr wrap="none" lIns="91440" tIns="45720" rIns="91440" bIns="45720" anchor="ctr">
            <a:noAutofit/>
          </a:bodyPr>
          <a:lstStyle/>
          <a:p>
            <a:pPr algn="ctr"/>
            <a:r>
              <a:rPr lang="en-US" altLang="ja-JP"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9</a:t>
            </a:r>
            <a:endPar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3</xdr:col>
      <xdr:colOff>888091</xdr:colOff>
      <xdr:row>39</xdr:row>
      <xdr:rowOff>199031</xdr:rowOff>
    </xdr:from>
    <xdr:to>
      <xdr:col>3</xdr:col>
      <xdr:colOff>1322294</xdr:colOff>
      <xdr:row>42</xdr:row>
      <xdr:rowOff>25394</xdr:rowOff>
    </xdr:to>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450316" y="8000006"/>
          <a:ext cx="434203" cy="407388"/>
          <a:chOff x="47653" y="10631063"/>
          <a:chExt cx="272319" cy="256555"/>
        </a:xfrm>
      </xdr:grpSpPr>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89025" y="10654304"/>
            <a:ext cx="192655" cy="191350"/>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　</a:t>
            </a:r>
          </a:p>
        </xdr:txBody>
      </xdr:sp>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47653" y="10631063"/>
            <a:ext cx="272319" cy="256555"/>
          </a:xfrm>
          <a:prstGeom prst="rect">
            <a:avLst/>
          </a:prstGeom>
          <a:noFill/>
        </xdr:spPr>
        <xdr:txBody>
          <a:bodyPr wrap="none" lIns="91440" tIns="45720" rIns="91440" bIns="45720" anchor="ctr">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２</a:t>
            </a:r>
          </a:p>
        </xdr:txBody>
      </xdr:sp>
    </xdr:grpSp>
    <xdr:clientData/>
  </xdr:twoCellAnchor>
  <xdr:twoCellAnchor>
    <xdr:from>
      <xdr:col>0</xdr:col>
      <xdr:colOff>3503</xdr:colOff>
      <xdr:row>34</xdr:row>
      <xdr:rowOff>142037</xdr:rowOff>
    </xdr:from>
    <xdr:to>
      <xdr:col>1</xdr:col>
      <xdr:colOff>351613</xdr:colOff>
      <xdr:row>40</xdr:row>
      <xdr:rowOff>203132</xdr:rowOff>
    </xdr:to>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3503" y="6495212"/>
          <a:ext cx="1395860" cy="1775595"/>
          <a:chOff x="3113" y="5123765"/>
          <a:chExt cx="1591709" cy="1774582"/>
        </a:xfrm>
      </xdr:grpSpPr>
      <xdr:grpSp>
        <xdr:nvGrpSpPr>
          <xdr:cNvPr id="32" name="グループ化 31">
            <a:extLst>
              <a:ext uri="{FF2B5EF4-FFF2-40B4-BE49-F238E27FC236}">
                <a16:creationId xmlns:a16="http://schemas.microsoft.com/office/drawing/2014/main" id="{00000000-0008-0000-0200-000020000000}"/>
              </a:ext>
            </a:extLst>
          </xdr:cNvPr>
          <xdr:cNvGrpSpPr/>
        </xdr:nvGrpSpPr>
        <xdr:grpSpPr>
          <a:xfrm>
            <a:off x="3113" y="5249675"/>
            <a:ext cx="1591709" cy="1648672"/>
            <a:chOff x="5453048" y="3245436"/>
            <a:chExt cx="1579699" cy="1653909"/>
          </a:xfrm>
        </xdr:grpSpPr>
        <xdr:grpSp>
          <xdr:nvGrpSpPr>
            <xdr:cNvPr id="38" name="グループ化 37">
              <a:extLst>
                <a:ext uri="{FF2B5EF4-FFF2-40B4-BE49-F238E27FC236}">
                  <a16:creationId xmlns:a16="http://schemas.microsoft.com/office/drawing/2014/main" id="{00000000-0008-0000-0200-000026000000}"/>
                </a:ext>
              </a:extLst>
            </xdr:cNvPr>
            <xdr:cNvGrpSpPr/>
          </xdr:nvGrpSpPr>
          <xdr:grpSpPr>
            <a:xfrm>
              <a:off x="5455248" y="3279317"/>
              <a:ext cx="1577499" cy="1597833"/>
              <a:chOff x="5455254" y="3279315"/>
              <a:chExt cx="1577501" cy="1597832"/>
            </a:xfrm>
          </xdr:grpSpPr>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5455254" y="3279315"/>
                <a:ext cx="1567557" cy="1597832"/>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6747433" y="3295877"/>
                <a:ext cx="285322" cy="1571711"/>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 name="山形 49">
                <a:extLst>
                  <a:ext uri="{FF2B5EF4-FFF2-40B4-BE49-F238E27FC236}">
                    <a16:creationId xmlns:a16="http://schemas.microsoft.com/office/drawing/2014/main" id="{00000000-0008-0000-0200-000032000000}"/>
                  </a:ext>
                </a:extLst>
              </xdr:cNvPr>
              <xdr:cNvSpPr/>
            </xdr:nvSpPr>
            <xdr:spPr>
              <a:xfrm rot="16200000">
                <a:off x="6843864" y="3393585"/>
                <a:ext cx="93224" cy="105383"/>
              </a:xfrm>
              <a:prstGeom prst="chevron">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51" name="山形 50">
                <a:extLst>
                  <a:ext uri="{FF2B5EF4-FFF2-40B4-BE49-F238E27FC236}">
                    <a16:creationId xmlns:a16="http://schemas.microsoft.com/office/drawing/2014/main" id="{00000000-0008-0000-0200-000033000000}"/>
                  </a:ext>
                </a:extLst>
              </xdr:cNvPr>
              <xdr:cNvSpPr/>
            </xdr:nvSpPr>
            <xdr:spPr>
              <a:xfrm rot="5400000" flipV="1">
                <a:off x="6843864" y="4723658"/>
                <a:ext cx="93224" cy="105383"/>
              </a:xfrm>
              <a:prstGeom prst="chevron">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6758532" y="3630808"/>
                <a:ext cx="255671" cy="155408"/>
              </a:xfrm>
              <a:prstGeom prst="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39" name="グループ化 38">
              <a:extLst>
                <a:ext uri="{FF2B5EF4-FFF2-40B4-BE49-F238E27FC236}">
                  <a16:creationId xmlns:a16="http://schemas.microsoft.com/office/drawing/2014/main" id="{00000000-0008-0000-0200-000027000000}"/>
                </a:ext>
              </a:extLst>
            </xdr:cNvPr>
            <xdr:cNvGrpSpPr/>
          </xdr:nvGrpSpPr>
          <xdr:grpSpPr>
            <a:xfrm>
              <a:off x="5453048" y="3245436"/>
              <a:ext cx="1494382" cy="1653909"/>
              <a:chOff x="5453048" y="3245436"/>
              <a:chExt cx="1494382" cy="1653909"/>
            </a:xfrm>
          </xdr:grpSpPr>
          <xdr:sp macro="" textlink="">
            <xdr:nvSpPr>
              <xdr:cNvPr id="40" name="テキスト ボックス 39">
                <a:extLst>
                  <a:ext uri="{FF2B5EF4-FFF2-40B4-BE49-F238E27FC236}">
                    <a16:creationId xmlns:a16="http://schemas.microsoft.com/office/drawing/2014/main" id="{00000000-0008-0000-0200-000028000000}"/>
                  </a:ext>
                </a:extLst>
              </xdr:cNvPr>
              <xdr:cNvSpPr txBox="1"/>
            </xdr:nvSpPr>
            <xdr:spPr>
              <a:xfrm>
                <a:off x="5469352" y="3461014"/>
                <a:ext cx="1359503"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きらら３９７</a:t>
                </a:r>
              </a:p>
            </xdr:txBody>
          </xdr:sp>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5469355" y="3681897"/>
                <a:ext cx="1424178" cy="3265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風の子もち</a:t>
                </a:r>
              </a:p>
            </xdr:txBody>
          </xdr: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453049" y="3912801"/>
                <a:ext cx="1494381"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ふっくりんこ</a:t>
                </a:r>
              </a:p>
            </xdr:txBody>
          </xdr:sp>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5453048" y="4141808"/>
                <a:ext cx="1483603" cy="3265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はくちょうもち</a:t>
                </a:r>
              </a:p>
            </xdr:txBody>
          </xdr:sp>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5453050" y="4367391"/>
                <a:ext cx="1440484" cy="3265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おぼろづき</a:t>
                </a:r>
              </a:p>
            </xdr:txBody>
          </xdr: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5453050" y="4572767"/>
                <a:ext cx="1440484" cy="3265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きたくりん</a:t>
                </a:r>
              </a:p>
            </xdr:txBody>
          </xdr:sp>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5459332" y="3291520"/>
                <a:ext cx="1273905" cy="225593"/>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5469352" y="3245436"/>
                <a:ext cx="1348724"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chemeClr val="bg1"/>
                    </a:solidFill>
                  </a:rPr>
                  <a:t>ゆめぴりか</a:t>
                </a:r>
              </a:p>
            </xdr:txBody>
          </xdr:sp>
        </xdr:grpSp>
      </xdr:grpSp>
      <xdr:grpSp>
        <xdr:nvGrpSpPr>
          <xdr:cNvPr id="33" name="グループ化 32">
            <a:extLst>
              <a:ext uri="{FF2B5EF4-FFF2-40B4-BE49-F238E27FC236}">
                <a16:creationId xmlns:a16="http://schemas.microsoft.com/office/drawing/2014/main" id="{00000000-0008-0000-0200-000021000000}"/>
              </a:ext>
            </a:extLst>
          </xdr:cNvPr>
          <xdr:cNvGrpSpPr/>
        </xdr:nvGrpSpPr>
        <xdr:grpSpPr>
          <a:xfrm>
            <a:off x="1044201" y="5123765"/>
            <a:ext cx="278974" cy="383667"/>
            <a:chOff x="1668769" y="3721542"/>
            <a:chExt cx="281695" cy="382230"/>
          </a:xfrm>
        </xdr:grpSpPr>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1668769" y="3721542"/>
              <a:ext cx="154885" cy="152400"/>
              <a:chOff x="1056448" y="3652075"/>
              <a:chExt cx="154885" cy="152400"/>
            </a:xfrm>
          </xdr:grpSpPr>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056448" y="3652075"/>
                <a:ext cx="154885" cy="152400"/>
              </a:xfrm>
              <a:prstGeom prst="rect">
                <a:avLst/>
              </a:prstGeom>
              <a:solidFill>
                <a:srgbClr val="F5F5F5"/>
              </a:solidFill>
              <a:ln w="952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二等辺三角形 36">
                <a:extLst>
                  <a:ext uri="{FF2B5EF4-FFF2-40B4-BE49-F238E27FC236}">
                    <a16:creationId xmlns:a16="http://schemas.microsoft.com/office/drawing/2014/main" id="{00000000-0008-0000-0200-000025000000}"/>
                  </a:ext>
                </a:extLst>
              </xdr:cNvPr>
              <xdr:cNvSpPr/>
            </xdr:nvSpPr>
            <xdr:spPr>
              <a:xfrm rot="10800000">
                <a:off x="1089760" y="3719850"/>
                <a:ext cx="89639" cy="45719"/>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5" name="フリーフォーム 34">
              <a:extLst>
                <a:ext uri="{FF2B5EF4-FFF2-40B4-BE49-F238E27FC236}">
                  <a16:creationId xmlns:a16="http://schemas.microsoft.com/office/drawing/2014/main" id="{00000000-0008-0000-0200-000023000000}"/>
                </a:ext>
              </a:extLst>
            </xdr:cNvPr>
            <xdr:cNvSpPr/>
          </xdr:nvSpPr>
          <xdr:spPr>
            <a:xfrm>
              <a:off x="1772099" y="3842144"/>
              <a:ext cx="178365" cy="261628"/>
            </a:xfrm>
            <a:custGeom>
              <a:avLst/>
              <a:gdLst>
                <a:gd name="connsiteX0" fmla="*/ 19373 w 213102"/>
                <a:gd name="connsiteY0" fmla="*/ 0 h 264763"/>
                <a:gd name="connsiteX1" fmla="*/ 213102 w 213102"/>
                <a:gd name="connsiteY1" fmla="*/ 177585 h 264763"/>
                <a:gd name="connsiteX2" fmla="*/ 103322 w 213102"/>
                <a:gd name="connsiteY2" fmla="*/ 164670 h 264763"/>
                <a:gd name="connsiteX3" fmla="*/ 138839 w 213102"/>
                <a:gd name="connsiteY3" fmla="*/ 238933 h 264763"/>
                <a:gd name="connsiteX4" fmla="*/ 103322 w 213102"/>
                <a:gd name="connsiteY4" fmla="*/ 261534 h 264763"/>
                <a:gd name="connsiteX5" fmla="*/ 64576 w 213102"/>
                <a:gd name="connsiteY5" fmla="*/ 171128 h 264763"/>
                <a:gd name="connsiteX6" fmla="*/ 0 w 213102"/>
                <a:gd name="connsiteY6" fmla="*/ 264763 h 264763"/>
                <a:gd name="connsiteX7" fmla="*/ 19373 w 213102"/>
                <a:gd name="connsiteY7" fmla="*/ 0 h 264763"/>
                <a:gd name="connsiteX0" fmla="*/ 19373 w 187271"/>
                <a:gd name="connsiteY0" fmla="*/ 0 h 264763"/>
                <a:gd name="connsiteX1" fmla="*/ 187271 w 187271"/>
                <a:gd name="connsiteY1" fmla="*/ 154983 h 264763"/>
                <a:gd name="connsiteX2" fmla="*/ 103322 w 187271"/>
                <a:gd name="connsiteY2" fmla="*/ 164670 h 264763"/>
                <a:gd name="connsiteX3" fmla="*/ 138839 w 187271"/>
                <a:gd name="connsiteY3" fmla="*/ 238933 h 264763"/>
                <a:gd name="connsiteX4" fmla="*/ 103322 w 187271"/>
                <a:gd name="connsiteY4" fmla="*/ 261534 h 264763"/>
                <a:gd name="connsiteX5" fmla="*/ 64576 w 187271"/>
                <a:gd name="connsiteY5" fmla="*/ 171128 h 264763"/>
                <a:gd name="connsiteX6" fmla="*/ 0 w 187271"/>
                <a:gd name="connsiteY6" fmla="*/ 264763 h 264763"/>
                <a:gd name="connsiteX7" fmla="*/ 19373 w 187271"/>
                <a:gd name="connsiteY7" fmla="*/ 0 h 264763"/>
                <a:gd name="connsiteX0" fmla="*/ 12916 w 180814"/>
                <a:gd name="connsiteY0" fmla="*/ 0 h 261534"/>
                <a:gd name="connsiteX1" fmla="*/ 180814 w 180814"/>
                <a:gd name="connsiteY1" fmla="*/ 154983 h 261534"/>
                <a:gd name="connsiteX2" fmla="*/ 96865 w 180814"/>
                <a:gd name="connsiteY2" fmla="*/ 164670 h 261534"/>
                <a:gd name="connsiteX3" fmla="*/ 132382 w 180814"/>
                <a:gd name="connsiteY3" fmla="*/ 238933 h 261534"/>
                <a:gd name="connsiteX4" fmla="*/ 96865 w 180814"/>
                <a:gd name="connsiteY4" fmla="*/ 261534 h 261534"/>
                <a:gd name="connsiteX5" fmla="*/ 58119 w 180814"/>
                <a:gd name="connsiteY5" fmla="*/ 171128 h 261534"/>
                <a:gd name="connsiteX6" fmla="*/ 0 w 180814"/>
                <a:gd name="connsiteY6" fmla="*/ 219560 h 261534"/>
                <a:gd name="connsiteX7" fmla="*/ 12916 w 180814"/>
                <a:gd name="connsiteY7" fmla="*/ 0 h 261534"/>
                <a:gd name="connsiteX0" fmla="*/ 12916 w 180814"/>
                <a:gd name="connsiteY0" fmla="*/ 0 h 261534"/>
                <a:gd name="connsiteX1" fmla="*/ 180814 w 180814"/>
                <a:gd name="connsiteY1" fmla="*/ 154983 h 261534"/>
                <a:gd name="connsiteX2" fmla="*/ 83949 w 180814"/>
                <a:gd name="connsiteY2" fmla="*/ 148526 h 261534"/>
                <a:gd name="connsiteX3" fmla="*/ 132382 w 180814"/>
                <a:gd name="connsiteY3" fmla="*/ 238933 h 261534"/>
                <a:gd name="connsiteX4" fmla="*/ 96865 w 180814"/>
                <a:gd name="connsiteY4" fmla="*/ 261534 h 261534"/>
                <a:gd name="connsiteX5" fmla="*/ 58119 w 180814"/>
                <a:gd name="connsiteY5" fmla="*/ 171128 h 261534"/>
                <a:gd name="connsiteX6" fmla="*/ 0 w 180814"/>
                <a:gd name="connsiteY6" fmla="*/ 219560 h 261534"/>
                <a:gd name="connsiteX7" fmla="*/ 12916 w 180814"/>
                <a:gd name="connsiteY7" fmla="*/ 0 h 261534"/>
                <a:gd name="connsiteX0" fmla="*/ 12916 w 180814"/>
                <a:gd name="connsiteY0" fmla="*/ 0 h 261534"/>
                <a:gd name="connsiteX1" fmla="*/ 180814 w 180814"/>
                <a:gd name="connsiteY1" fmla="*/ 154983 h 261534"/>
                <a:gd name="connsiteX2" fmla="*/ 90407 w 180814"/>
                <a:gd name="connsiteY2" fmla="*/ 164670 h 261534"/>
                <a:gd name="connsiteX3" fmla="*/ 132382 w 180814"/>
                <a:gd name="connsiteY3" fmla="*/ 238933 h 261534"/>
                <a:gd name="connsiteX4" fmla="*/ 96865 w 180814"/>
                <a:gd name="connsiteY4" fmla="*/ 261534 h 261534"/>
                <a:gd name="connsiteX5" fmla="*/ 58119 w 180814"/>
                <a:gd name="connsiteY5" fmla="*/ 171128 h 261534"/>
                <a:gd name="connsiteX6" fmla="*/ 0 w 180814"/>
                <a:gd name="connsiteY6" fmla="*/ 219560 h 261534"/>
                <a:gd name="connsiteX7" fmla="*/ 12916 w 180814"/>
                <a:gd name="connsiteY7" fmla="*/ 0 h 2615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80814" h="261534">
                  <a:moveTo>
                    <a:pt x="12916" y="0"/>
                  </a:moveTo>
                  <a:lnTo>
                    <a:pt x="180814" y="154983"/>
                  </a:lnTo>
                  <a:lnTo>
                    <a:pt x="90407" y="164670"/>
                  </a:lnTo>
                  <a:lnTo>
                    <a:pt x="132382" y="238933"/>
                  </a:lnTo>
                  <a:lnTo>
                    <a:pt x="96865" y="261534"/>
                  </a:lnTo>
                  <a:lnTo>
                    <a:pt x="58119" y="171128"/>
                  </a:lnTo>
                  <a:lnTo>
                    <a:pt x="0" y="219560"/>
                  </a:lnTo>
                  <a:lnTo>
                    <a:pt x="12916" y="0"/>
                  </a:lnTo>
                  <a:close/>
                </a:path>
              </a:pathLst>
            </a:cu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0</xdr:col>
      <xdr:colOff>41461</xdr:colOff>
      <xdr:row>54</xdr:row>
      <xdr:rowOff>13446</xdr:rowOff>
    </xdr:from>
    <xdr:to>
      <xdr:col>0</xdr:col>
      <xdr:colOff>313780</xdr:colOff>
      <xdr:row>55</xdr:row>
      <xdr:rowOff>103159</xdr:rowOff>
    </xdr:to>
    <xdr:grpSp>
      <xdr:nvGrpSpPr>
        <xdr:cNvPr id="56" name="グループ化 55">
          <a:extLst>
            <a:ext uri="{FF2B5EF4-FFF2-40B4-BE49-F238E27FC236}">
              <a16:creationId xmlns:a16="http://schemas.microsoft.com/office/drawing/2014/main" id="{00000000-0008-0000-0200-000038000000}"/>
            </a:ext>
          </a:extLst>
        </xdr:cNvPr>
        <xdr:cNvGrpSpPr/>
      </xdr:nvGrpSpPr>
      <xdr:grpSpPr>
        <a:xfrm>
          <a:off x="41461" y="10452846"/>
          <a:ext cx="272319" cy="261163"/>
          <a:chOff x="47653" y="11224807"/>
          <a:chExt cx="272319" cy="261627"/>
        </a:xfrm>
      </xdr:grpSpPr>
      <xdr:sp macro="" textlink="">
        <xdr:nvSpPr>
          <xdr:cNvPr id="57" name="角丸四角形 56">
            <a:extLst>
              <a:ext uri="{FF2B5EF4-FFF2-40B4-BE49-F238E27FC236}">
                <a16:creationId xmlns:a16="http://schemas.microsoft.com/office/drawing/2014/main" id="{00000000-0008-0000-0200-000039000000}"/>
              </a:ext>
            </a:extLst>
          </xdr:cNvPr>
          <xdr:cNvSpPr/>
        </xdr:nvSpPr>
        <xdr:spPr>
          <a:xfrm>
            <a:off x="89025" y="11248048"/>
            <a:ext cx="192655" cy="196422"/>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sp macro="" textlink="">
        <xdr:nvSpPr>
          <xdr:cNvPr id="58" name="正方形/長方形 57">
            <a:extLst>
              <a:ext uri="{FF2B5EF4-FFF2-40B4-BE49-F238E27FC236}">
                <a16:creationId xmlns:a16="http://schemas.microsoft.com/office/drawing/2014/main" id="{00000000-0008-0000-0200-00003A000000}"/>
              </a:ext>
            </a:extLst>
          </xdr:cNvPr>
          <xdr:cNvSpPr/>
        </xdr:nvSpPr>
        <xdr:spPr>
          <a:xfrm>
            <a:off x="47653" y="11224807"/>
            <a:ext cx="272319" cy="261627"/>
          </a:xfrm>
          <a:prstGeom prst="rect">
            <a:avLst/>
          </a:prstGeom>
          <a:noFill/>
        </xdr:spPr>
        <xdr:txBody>
          <a:bodyPr wrap="none" lIns="91440" tIns="45720" rIns="91440" bIns="45720">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３</a:t>
            </a:r>
          </a:p>
        </xdr:txBody>
      </xdr:sp>
    </xdr:grpSp>
    <xdr:clientData/>
  </xdr:twoCellAnchor>
  <xdr:twoCellAnchor>
    <xdr:from>
      <xdr:col>0</xdr:col>
      <xdr:colOff>41461</xdr:colOff>
      <xdr:row>55</xdr:row>
      <xdr:rowOff>72527</xdr:rowOff>
    </xdr:from>
    <xdr:to>
      <xdr:col>0</xdr:col>
      <xdr:colOff>313780</xdr:colOff>
      <xdr:row>56</xdr:row>
      <xdr:rowOff>165600</xdr:rowOff>
    </xdr:to>
    <xdr:grpSp>
      <xdr:nvGrpSpPr>
        <xdr:cNvPr id="59" name="グループ化 58">
          <a:extLst>
            <a:ext uri="{FF2B5EF4-FFF2-40B4-BE49-F238E27FC236}">
              <a16:creationId xmlns:a16="http://schemas.microsoft.com/office/drawing/2014/main" id="{00000000-0008-0000-0200-00003B000000}"/>
            </a:ext>
          </a:extLst>
        </xdr:cNvPr>
        <xdr:cNvGrpSpPr/>
      </xdr:nvGrpSpPr>
      <xdr:grpSpPr>
        <a:xfrm>
          <a:off x="41461" y="10683377"/>
          <a:ext cx="272319" cy="264523"/>
          <a:chOff x="47653" y="11698218"/>
          <a:chExt cx="272319" cy="261627"/>
        </a:xfrm>
      </xdr:grpSpPr>
      <xdr:sp macro="" textlink="">
        <xdr:nvSpPr>
          <xdr:cNvPr id="60" name="角丸四角形 59">
            <a:extLst>
              <a:ext uri="{FF2B5EF4-FFF2-40B4-BE49-F238E27FC236}">
                <a16:creationId xmlns:a16="http://schemas.microsoft.com/office/drawing/2014/main" id="{00000000-0008-0000-0200-00003C000000}"/>
              </a:ext>
            </a:extLst>
          </xdr:cNvPr>
          <xdr:cNvSpPr/>
        </xdr:nvSpPr>
        <xdr:spPr>
          <a:xfrm>
            <a:off x="89025" y="11721459"/>
            <a:ext cx="192655" cy="196422"/>
          </a:xfrm>
          <a:prstGeom prst="round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47653" y="11698218"/>
            <a:ext cx="272319" cy="261627"/>
          </a:xfrm>
          <a:prstGeom prst="rect">
            <a:avLst/>
          </a:prstGeom>
          <a:noFill/>
        </xdr:spPr>
        <xdr:txBody>
          <a:bodyPr wrap="none" lIns="91440" tIns="45720" rIns="91440" bIns="45720">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４</a:t>
            </a:r>
            <a:endParaRPr lang="en-US" altLang="ja-JP"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0</xdr:col>
      <xdr:colOff>41461</xdr:colOff>
      <xdr:row>56</xdr:row>
      <xdr:rowOff>134679</xdr:rowOff>
    </xdr:from>
    <xdr:to>
      <xdr:col>0</xdr:col>
      <xdr:colOff>313780</xdr:colOff>
      <xdr:row>58</xdr:row>
      <xdr:rowOff>52511</xdr:rowOff>
    </xdr:to>
    <xdr:grpSp>
      <xdr:nvGrpSpPr>
        <xdr:cNvPr id="62" name="グループ化 61">
          <a:extLst>
            <a:ext uri="{FF2B5EF4-FFF2-40B4-BE49-F238E27FC236}">
              <a16:creationId xmlns:a16="http://schemas.microsoft.com/office/drawing/2014/main" id="{00000000-0008-0000-0200-00003E000000}"/>
            </a:ext>
          </a:extLst>
        </xdr:cNvPr>
        <xdr:cNvGrpSpPr/>
      </xdr:nvGrpSpPr>
      <xdr:grpSpPr>
        <a:xfrm>
          <a:off x="41461" y="10916979"/>
          <a:ext cx="272319" cy="260732"/>
          <a:chOff x="47653" y="11911805"/>
          <a:chExt cx="272319" cy="261627"/>
        </a:xfrm>
      </xdr:grpSpPr>
      <xdr:sp macro="" textlink="">
        <xdr:nvSpPr>
          <xdr:cNvPr id="63" name="角丸四角形 62">
            <a:extLst>
              <a:ext uri="{FF2B5EF4-FFF2-40B4-BE49-F238E27FC236}">
                <a16:creationId xmlns:a16="http://schemas.microsoft.com/office/drawing/2014/main" id="{00000000-0008-0000-0200-00003F000000}"/>
              </a:ext>
            </a:extLst>
          </xdr:cNvPr>
          <xdr:cNvSpPr/>
        </xdr:nvSpPr>
        <xdr:spPr>
          <a:xfrm>
            <a:off x="89025" y="11935046"/>
            <a:ext cx="192655" cy="196422"/>
          </a:xfrm>
          <a:prstGeom prst="roundRect">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47653" y="11911805"/>
            <a:ext cx="272319" cy="261627"/>
          </a:xfrm>
          <a:prstGeom prst="rect">
            <a:avLst/>
          </a:prstGeom>
          <a:noFill/>
        </xdr:spPr>
        <xdr:txBody>
          <a:bodyPr wrap="none" lIns="91440" tIns="45720" rIns="91440" bIns="45720">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５</a:t>
            </a:r>
          </a:p>
        </xdr:txBody>
      </xdr:sp>
    </xdr:grpSp>
    <xdr:clientData/>
  </xdr:twoCellAnchor>
  <xdr:twoCellAnchor>
    <xdr:from>
      <xdr:col>0</xdr:col>
      <xdr:colOff>41461</xdr:colOff>
      <xdr:row>58</xdr:row>
      <xdr:rowOff>21590</xdr:rowOff>
    </xdr:from>
    <xdr:to>
      <xdr:col>0</xdr:col>
      <xdr:colOff>313780</xdr:colOff>
      <xdr:row>59</xdr:row>
      <xdr:rowOff>110111</xdr:rowOff>
    </xdr:to>
    <xdr:grpSp>
      <xdr:nvGrpSpPr>
        <xdr:cNvPr id="65" name="グループ化 64">
          <a:extLst>
            <a:ext uri="{FF2B5EF4-FFF2-40B4-BE49-F238E27FC236}">
              <a16:creationId xmlns:a16="http://schemas.microsoft.com/office/drawing/2014/main" id="{00000000-0008-0000-0200-000041000000}"/>
            </a:ext>
          </a:extLst>
        </xdr:cNvPr>
        <xdr:cNvGrpSpPr/>
      </xdr:nvGrpSpPr>
      <xdr:grpSpPr>
        <a:xfrm>
          <a:off x="41461" y="11146790"/>
          <a:ext cx="272319" cy="259971"/>
          <a:chOff x="47653" y="12149204"/>
          <a:chExt cx="272319" cy="260902"/>
        </a:xfrm>
      </xdr:grpSpPr>
      <xdr:sp macro="" textlink="">
        <xdr:nvSpPr>
          <xdr:cNvPr id="66" name="角丸四角形 65">
            <a:extLst>
              <a:ext uri="{FF2B5EF4-FFF2-40B4-BE49-F238E27FC236}">
                <a16:creationId xmlns:a16="http://schemas.microsoft.com/office/drawing/2014/main" id="{00000000-0008-0000-0200-000042000000}"/>
              </a:ext>
            </a:extLst>
          </xdr:cNvPr>
          <xdr:cNvSpPr/>
        </xdr:nvSpPr>
        <xdr:spPr>
          <a:xfrm>
            <a:off x="89025" y="12172445"/>
            <a:ext cx="192655" cy="195697"/>
          </a:xfrm>
          <a:prstGeom prst="round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sp macro="" textlink="">
        <xdr:nvSpPr>
          <xdr:cNvPr id="67" name="正方形/長方形 66">
            <a:extLst>
              <a:ext uri="{FF2B5EF4-FFF2-40B4-BE49-F238E27FC236}">
                <a16:creationId xmlns:a16="http://schemas.microsoft.com/office/drawing/2014/main" id="{00000000-0008-0000-0200-000043000000}"/>
              </a:ext>
            </a:extLst>
          </xdr:cNvPr>
          <xdr:cNvSpPr/>
        </xdr:nvSpPr>
        <xdr:spPr>
          <a:xfrm>
            <a:off x="47653" y="12149204"/>
            <a:ext cx="272319" cy="260902"/>
          </a:xfrm>
          <a:prstGeom prst="rect">
            <a:avLst/>
          </a:prstGeom>
          <a:noFill/>
        </xdr:spPr>
        <xdr:txBody>
          <a:bodyPr wrap="none" lIns="91440" tIns="45720" rIns="91440" bIns="45720">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６</a:t>
            </a:r>
          </a:p>
        </xdr:txBody>
      </xdr:sp>
    </xdr:grpSp>
    <xdr:clientData/>
  </xdr:twoCellAnchor>
  <xdr:twoCellAnchor>
    <xdr:from>
      <xdr:col>0</xdr:col>
      <xdr:colOff>41461</xdr:colOff>
      <xdr:row>59</xdr:row>
      <xdr:rowOff>79189</xdr:rowOff>
    </xdr:from>
    <xdr:to>
      <xdr:col>0</xdr:col>
      <xdr:colOff>313780</xdr:colOff>
      <xdr:row>60</xdr:row>
      <xdr:rowOff>168901</xdr:rowOff>
    </xdr:to>
    <xdr:grpSp>
      <xdr:nvGrpSpPr>
        <xdr:cNvPr id="68" name="グループ化 67">
          <a:extLst>
            <a:ext uri="{FF2B5EF4-FFF2-40B4-BE49-F238E27FC236}">
              <a16:creationId xmlns:a16="http://schemas.microsoft.com/office/drawing/2014/main" id="{00000000-0008-0000-0200-000044000000}"/>
            </a:ext>
          </a:extLst>
        </xdr:cNvPr>
        <xdr:cNvGrpSpPr/>
      </xdr:nvGrpSpPr>
      <xdr:grpSpPr>
        <a:xfrm>
          <a:off x="41461" y="11375839"/>
          <a:ext cx="272319" cy="261162"/>
          <a:chOff x="47653" y="12362067"/>
          <a:chExt cx="272319" cy="261626"/>
        </a:xfrm>
      </xdr:grpSpPr>
      <xdr:sp macro="" textlink="">
        <xdr:nvSpPr>
          <xdr:cNvPr id="69" name="角丸四角形 68">
            <a:extLst>
              <a:ext uri="{FF2B5EF4-FFF2-40B4-BE49-F238E27FC236}">
                <a16:creationId xmlns:a16="http://schemas.microsoft.com/office/drawing/2014/main" id="{00000000-0008-0000-0200-000045000000}"/>
              </a:ext>
            </a:extLst>
          </xdr:cNvPr>
          <xdr:cNvSpPr/>
        </xdr:nvSpPr>
        <xdr:spPr>
          <a:xfrm>
            <a:off x="89025" y="12385307"/>
            <a:ext cx="192655" cy="19642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47653" y="12362067"/>
            <a:ext cx="272319" cy="261626"/>
          </a:xfrm>
          <a:prstGeom prst="rect">
            <a:avLst/>
          </a:prstGeom>
          <a:noFill/>
        </xdr:spPr>
        <xdr:txBody>
          <a:bodyPr wrap="none" lIns="91440" tIns="45720" rIns="91440" bIns="45720">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rPr>
              <a:t>７</a:t>
            </a:r>
          </a:p>
        </xdr:txBody>
      </xdr:sp>
    </xdr:grpSp>
    <xdr:clientData/>
  </xdr:twoCellAnchor>
  <xdr:twoCellAnchor>
    <xdr:from>
      <xdr:col>0</xdr:col>
      <xdr:colOff>41461</xdr:colOff>
      <xdr:row>62</xdr:row>
      <xdr:rowOff>33205</xdr:rowOff>
    </xdr:from>
    <xdr:to>
      <xdr:col>0</xdr:col>
      <xdr:colOff>313780</xdr:colOff>
      <xdr:row>63</xdr:row>
      <xdr:rowOff>121727</xdr:rowOff>
    </xdr:to>
    <xdr:grpSp>
      <xdr:nvGrpSpPr>
        <xdr:cNvPr id="71" name="グループ化 70">
          <a:extLst>
            <a:ext uri="{FF2B5EF4-FFF2-40B4-BE49-F238E27FC236}">
              <a16:creationId xmlns:a16="http://schemas.microsoft.com/office/drawing/2014/main" id="{00000000-0008-0000-0200-000047000000}"/>
            </a:ext>
          </a:extLst>
        </xdr:cNvPr>
        <xdr:cNvGrpSpPr/>
      </xdr:nvGrpSpPr>
      <xdr:grpSpPr>
        <a:xfrm>
          <a:off x="41461" y="11844205"/>
          <a:ext cx="272319" cy="259972"/>
          <a:chOff x="47653" y="12831229"/>
          <a:chExt cx="272319" cy="260901"/>
        </a:xfrm>
      </xdr:grpSpPr>
      <xdr:sp macro="" textlink="">
        <xdr:nvSpPr>
          <xdr:cNvPr id="72" name="角丸四角形 71">
            <a:extLst>
              <a:ext uri="{FF2B5EF4-FFF2-40B4-BE49-F238E27FC236}">
                <a16:creationId xmlns:a16="http://schemas.microsoft.com/office/drawing/2014/main" id="{00000000-0008-0000-0200-000048000000}"/>
              </a:ext>
            </a:extLst>
          </xdr:cNvPr>
          <xdr:cNvSpPr/>
        </xdr:nvSpPr>
        <xdr:spPr>
          <a:xfrm>
            <a:off x="89025" y="12864027"/>
            <a:ext cx="192655" cy="196422"/>
          </a:xfrm>
          <a:prstGeom prst="roundRect">
            <a:avLst/>
          </a:prstGeom>
          <a:solidFill>
            <a:srgbClr val="663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47653" y="12831229"/>
            <a:ext cx="272319" cy="260901"/>
          </a:xfrm>
          <a:prstGeom prst="rect">
            <a:avLst/>
          </a:prstGeom>
          <a:noFill/>
        </xdr:spPr>
        <xdr:txBody>
          <a:bodyPr wrap="none" lIns="91440" tIns="45720" rIns="91440" bIns="45720">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８</a:t>
            </a:r>
          </a:p>
        </xdr:txBody>
      </xdr:sp>
    </xdr:grpSp>
    <xdr:clientData/>
  </xdr:twoCellAnchor>
  <xdr:twoCellAnchor>
    <xdr:from>
      <xdr:col>0</xdr:col>
      <xdr:colOff>41461</xdr:colOff>
      <xdr:row>63</xdr:row>
      <xdr:rowOff>90355</xdr:rowOff>
    </xdr:from>
    <xdr:to>
      <xdr:col>0</xdr:col>
      <xdr:colOff>313780</xdr:colOff>
      <xdr:row>65</xdr:row>
      <xdr:rowOff>7427</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41461" y="10748830"/>
          <a:ext cx="272319" cy="259972"/>
        </a:xfrm>
        <a:prstGeom prst="rect">
          <a:avLst/>
        </a:prstGeom>
        <a:noFill/>
      </xdr:spPr>
      <xdr:txBody>
        <a:bodyPr wrap="none" lIns="91440" tIns="45720" rIns="91440" bIns="45720">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９</a:t>
          </a:r>
        </a:p>
      </xdr:txBody>
    </xdr:sp>
    <xdr:clientData/>
  </xdr:twoCellAnchor>
  <xdr:twoCellAnchor>
    <xdr:from>
      <xdr:col>0</xdr:col>
      <xdr:colOff>41461</xdr:colOff>
      <xdr:row>64</xdr:row>
      <xdr:rowOff>137980</xdr:rowOff>
    </xdr:from>
    <xdr:to>
      <xdr:col>0</xdr:col>
      <xdr:colOff>313780</xdr:colOff>
      <xdr:row>66</xdr:row>
      <xdr:rowOff>55052</xdr:rowOff>
    </xdr:to>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41461" y="10967905"/>
          <a:ext cx="272319" cy="259972"/>
        </a:xfrm>
        <a:prstGeom prst="rect">
          <a:avLst/>
        </a:prstGeom>
        <a:noFill/>
      </xdr:spPr>
      <xdr:txBody>
        <a:bodyPr wrap="none" lIns="91440" tIns="45720" rIns="91440" bIns="45720">
          <a:noAutofit/>
        </a:bodyPr>
        <a:lstStyle/>
        <a:p>
          <a:pPr algn="ctr"/>
          <a:r>
            <a:rPr lang="en-US" altLang="ja-JP"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10</a:t>
          </a:r>
          <a:endPar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41461</xdr:colOff>
      <xdr:row>66</xdr:row>
      <xdr:rowOff>33205</xdr:rowOff>
    </xdr:from>
    <xdr:to>
      <xdr:col>0</xdr:col>
      <xdr:colOff>313780</xdr:colOff>
      <xdr:row>67</xdr:row>
      <xdr:rowOff>121727</xdr:rowOff>
    </xdr:to>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41461" y="11206030"/>
          <a:ext cx="272319" cy="259972"/>
        </a:xfrm>
        <a:prstGeom prst="rect">
          <a:avLst/>
        </a:prstGeom>
        <a:noFill/>
      </xdr:spPr>
      <xdr:txBody>
        <a:bodyPr wrap="none" lIns="91440" tIns="45720" rIns="91440" bIns="45720">
          <a:noAutofit/>
        </a:bodyPr>
        <a:lstStyle/>
        <a:p>
          <a:pPr algn="ctr"/>
          <a:r>
            <a:rPr lang="en-US" altLang="ja-JP"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11</a:t>
          </a:r>
          <a:endPar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41461</xdr:colOff>
      <xdr:row>67</xdr:row>
      <xdr:rowOff>99880</xdr:rowOff>
    </xdr:from>
    <xdr:to>
      <xdr:col>0</xdr:col>
      <xdr:colOff>313780</xdr:colOff>
      <xdr:row>69</xdr:row>
      <xdr:rowOff>16952</xdr:rowOff>
    </xdr:to>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1461" y="11444155"/>
          <a:ext cx="272319" cy="259972"/>
        </a:xfrm>
        <a:prstGeom prst="rect">
          <a:avLst/>
        </a:prstGeom>
        <a:noFill/>
      </xdr:spPr>
      <xdr:txBody>
        <a:bodyPr wrap="none" lIns="91440" tIns="45720" rIns="91440" bIns="45720">
          <a:noAutofit/>
        </a:bodyPr>
        <a:lstStyle/>
        <a:p>
          <a:pPr algn="ctr"/>
          <a:r>
            <a:rPr lang="en-US" altLang="ja-JP"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12</a:t>
          </a:r>
          <a:endPar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25</xdr:col>
      <xdr:colOff>17990</xdr:colOff>
      <xdr:row>27</xdr:row>
      <xdr:rowOff>85725</xdr:rowOff>
    </xdr:from>
    <xdr:to>
      <xdr:col>25</xdr:col>
      <xdr:colOff>269990</xdr:colOff>
      <xdr:row>28</xdr:row>
      <xdr:rowOff>166276</xdr:rowOff>
    </xdr:to>
    <xdr:sp macro="" textlink="">
      <xdr:nvSpPr>
        <xdr:cNvPr id="78" name="角丸四角形 77">
          <a:extLst>
            <a:ext uri="{FF2B5EF4-FFF2-40B4-BE49-F238E27FC236}">
              <a16:creationId xmlns:a16="http://schemas.microsoft.com/office/drawing/2014/main" id="{00000000-0008-0000-0200-00004E000000}"/>
            </a:ext>
          </a:extLst>
        </xdr:cNvPr>
        <xdr:cNvSpPr>
          <a:spLocks noChangeAspect="1"/>
        </xdr:cNvSpPr>
      </xdr:nvSpPr>
      <xdr:spPr>
        <a:xfrm>
          <a:off x="12991040" y="4495800"/>
          <a:ext cx="252000" cy="252001"/>
        </a:xfrm>
        <a:prstGeom prst="round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24</xdr:col>
      <xdr:colOff>209550</xdr:colOff>
      <xdr:row>27</xdr:row>
      <xdr:rowOff>90974</xdr:rowOff>
    </xdr:from>
    <xdr:to>
      <xdr:col>25</xdr:col>
      <xdr:colOff>371498</xdr:colOff>
      <xdr:row>29</xdr:row>
      <xdr:rowOff>81985</xdr:rowOff>
    </xdr:to>
    <xdr:sp macro="" textlink="">
      <xdr:nvSpPr>
        <xdr:cNvPr id="79" name="正方形/長方形 78">
          <a:extLst>
            <a:ext uri="{FF2B5EF4-FFF2-40B4-BE49-F238E27FC236}">
              <a16:creationId xmlns:a16="http://schemas.microsoft.com/office/drawing/2014/main" id="{00000000-0008-0000-0200-00004F000000}"/>
            </a:ext>
          </a:extLst>
        </xdr:cNvPr>
        <xdr:cNvSpPr/>
      </xdr:nvSpPr>
      <xdr:spPr>
        <a:xfrm>
          <a:off x="12896850" y="4501049"/>
          <a:ext cx="447698" cy="333911"/>
        </a:xfrm>
        <a:prstGeom prst="rect">
          <a:avLst/>
        </a:prstGeom>
        <a:noFill/>
      </xdr:spPr>
      <xdr:txBody>
        <a:bodyPr wrap="none" lIns="91440" tIns="45720" rIns="91440" bIns="45720">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６</a:t>
          </a:r>
        </a:p>
      </xdr:txBody>
    </xdr:sp>
    <xdr:clientData/>
  </xdr:twoCellAnchor>
  <xdr:twoCellAnchor>
    <xdr:from>
      <xdr:col>25</xdr:col>
      <xdr:colOff>314318</xdr:colOff>
      <xdr:row>27</xdr:row>
      <xdr:rowOff>76200</xdr:rowOff>
    </xdr:from>
    <xdr:to>
      <xdr:col>25</xdr:col>
      <xdr:colOff>566318</xdr:colOff>
      <xdr:row>28</xdr:row>
      <xdr:rowOff>160791</xdr:rowOff>
    </xdr:to>
    <xdr:grpSp>
      <xdr:nvGrpSpPr>
        <xdr:cNvPr id="80" name="グループ化 79">
          <a:extLst>
            <a:ext uri="{FF2B5EF4-FFF2-40B4-BE49-F238E27FC236}">
              <a16:creationId xmlns:a16="http://schemas.microsoft.com/office/drawing/2014/main" id="{00000000-0008-0000-0200-000050000000}"/>
            </a:ext>
          </a:extLst>
        </xdr:cNvPr>
        <xdr:cNvGrpSpPr>
          <a:grpSpLocks noChangeAspect="1"/>
        </xdr:cNvGrpSpPr>
      </xdr:nvGrpSpPr>
      <xdr:grpSpPr>
        <a:xfrm>
          <a:off x="13287368" y="4610100"/>
          <a:ext cx="252000" cy="256041"/>
          <a:chOff x="-293101" y="12179524"/>
          <a:chExt cx="462255" cy="427516"/>
        </a:xfrm>
      </xdr:grpSpPr>
      <xdr:sp macro="" textlink="">
        <xdr:nvSpPr>
          <xdr:cNvPr id="81" name="角丸四角形 80">
            <a:extLst>
              <a:ext uri="{FF2B5EF4-FFF2-40B4-BE49-F238E27FC236}">
                <a16:creationId xmlns:a16="http://schemas.microsoft.com/office/drawing/2014/main" id="{00000000-0008-0000-0200-000051000000}"/>
              </a:ext>
            </a:extLst>
          </xdr:cNvPr>
          <xdr:cNvSpPr>
            <a:spLocks noChangeAspect="1"/>
          </xdr:cNvSpPr>
        </xdr:nvSpPr>
        <xdr:spPr>
          <a:xfrm>
            <a:off x="-293101" y="12179524"/>
            <a:ext cx="462255" cy="427516"/>
          </a:xfrm>
          <a:prstGeom prst="roundRect">
            <a:avLst/>
          </a:prstGeom>
          <a:solidFill>
            <a:srgbClr val="663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sp macro="" textlink="">
        <xdr:nvSpPr>
          <xdr:cNvPr id="82" name="正方形/長方形 81">
            <a:extLst>
              <a:ext uri="{FF2B5EF4-FFF2-40B4-BE49-F238E27FC236}">
                <a16:creationId xmlns:a16="http://schemas.microsoft.com/office/drawing/2014/main" id="{00000000-0008-0000-0200-000052000000}"/>
              </a:ext>
            </a:extLst>
          </xdr:cNvPr>
          <xdr:cNvSpPr/>
        </xdr:nvSpPr>
        <xdr:spPr>
          <a:xfrm>
            <a:off x="-263636" y="12199153"/>
            <a:ext cx="387164" cy="339473"/>
          </a:xfrm>
          <a:prstGeom prst="rect">
            <a:avLst/>
          </a:prstGeom>
          <a:noFill/>
        </xdr:spPr>
        <xdr:txBody>
          <a:bodyPr wrap="none" lIns="91440" tIns="45720" rIns="91440" bIns="45720">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８</a:t>
            </a:r>
          </a:p>
        </xdr:txBody>
      </xdr:sp>
    </xdr:grpSp>
    <xdr:clientData/>
  </xdr:twoCellAnchor>
  <xdr:twoCellAnchor>
    <xdr:from>
      <xdr:col>0</xdr:col>
      <xdr:colOff>0</xdr:colOff>
      <xdr:row>28</xdr:row>
      <xdr:rowOff>19963</xdr:rowOff>
    </xdr:from>
    <xdr:to>
      <xdr:col>0</xdr:col>
      <xdr:colOff>426349</xdr:colOff>
      <xdr:row>29</xdr:row>
      <xdr:rowOff>259416</xdr:rowOff>
    </xdr:to>
    <xdr:grpSp>
      <xdr:nvGrpSpPr>
        <xdr:cNvPr id="84" name="グループ化 83">
          <a:extLst>
            <a:ext uri="{FF2B5EF4-FFF2-40B4-BE49-F238E27FC236}">
              <a16:creationId xmlns:a16="http://schemas.microsoft.com/office/drawing/2014/main" id="{00000000-0008-0000-0200-000054000000}"/>
            </a:ext>
          </a:extLst>
        </xdr:cNvPr>
        <xdr:cNvGrpSpPr/>
      </xdr:nvGrpSpPr>
      <xdr:grpSpPr>
        <a:xfrm>
          <a:off x="0" y="4725313"/>
          <a:ext cx="426349" cy="410903"/>
          <a:chOff x="47653" y="11152027"/>
          <a:chExt cx="272319" cy="261627"/>
        </a:xfrm>
      </xdr:grpSpPr>
      <xdr:sp macro="" textlink="">
        <xdr:nvSpPr>
          <xdr:cNvPr id="85" name="角丸四角形 84">
            <a:extLst>
              <a:ext uri="{FF2B5EF4-FFF2-40B4-BE49-F238E27FC236}">
                <a16:creationId xmlns:a16="http://schemas.microsoft.com/office/drawing/2014/main" id="{00000000-0008-0000-0200-000055000000}"/>
              </a:ext>
            </a:extLst>
          </xdr:cNvPr>
          <xdr:cNvSpPr>
            <a:spLocks noChangeAspect="1"/>
          </xdr:cNvSpPr>
        </xdr:nvSpPr>
        <xdr:spPr>
          <a:xfrm>
            <a:off x="101193" y="11199529"/>
            <a:ext cx="160958" cy="160452"/>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　</a:t>
            </a:r>
          </a:p>
        </xdr:txBody>
      </xdr:sp>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47653" y="11152027"/>
            <a:ext cx="272319" cy="261627"/>
          </a:xfrm>
          <a:prstGeom prst="rect">
            <a:avLst/>
          </a:prstGeom>
          <a:noFill/>
        </xdr:spPr>
        <xdr:txBody>
          <a:bodyPr wrap="none" lIns="91440" tIns="45720" rIns="91440" bIns="45720" anchor="ctr">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３</a:t>
            </a:r>
          </a:p>
        </xdr:txBody>
      </xdr:sp>
    </xdr:grpSp>
    <xdr:clientData/>
  </xdr:twoCellAnchor>
  <xdr:twoCellAnchor>
    <xdr:from>
      <xdr:col>1</xdr:col>
      <xdr:colOff>447704</xdr:colOff>
      <xdr:row>28</xdr:row>
      <xdr:rowOff>12491</xdr:rowOff>
    </xdr:from>
    <xdr:to>
      <xdr:col>2</xdr:col>
      <xdr:colOff>340652</xdr:colOff>
      <xdr:row>29</xdr:row>
      <xdr:rowOff>251269</xdr:rowOff>
    </xdr:to>
    <xdr:grpSp>
      <xdr:nvGrpSpPr>
        <xdr:cNvPr id="87" name="グループ化 86">
          <a:extLst>
            <a:ext uri="{FF2B5EF4-FFF2-40B4-BE49-F238E27FC236}">
              <a16:creationId xmlns:a16="http://schemas.microsoft.com/office/drawing/2014/main" id="{00000000-0008-0000-0200-000057000000}"/>
            </a:ext>
          </a:extLst>
        </xdr:cNvPr>
        <xdr:cNvGrpSpPr/>
      </xdr:nvGrpSpPr>
      <xdr:grpSpPr>
        <a:xfrm>
          <a:off x="1495454" y="4717841"/>
          <a:ext cx="426348" cy="410228"/>
          <a:chOff x="29401" y="11893580"/>
          <a:chExt cx="272319" cy="261627"/>
        </a:xfrm>
      </xdr:grpSpPr>
      <xdr:sp macro="" textlink="">
        <xdr:nvSpPr>
          <xdr:cNvPr id="88" name="角丸四角形 87">
            <a:extLst>
              <a:ext uri="{FF2B5EF4-FFF2-40B4-BE49-F238E27FC236}">
                <a16:creationId xmlns:a16="http://schemas.microsoft.com/office/drawing/2014/main" id="{00000000-0008-0000-0200-000058000000}"/>
              </a:ext>
            </a:extLst>
          </xdr:cNvPr>
          <xdr:cNvSpPr>
            <a:spLocks noChangeAspect="1"/>
          </xdr:cNvSpPr>
        </xdr:nvSpPr>
        <xdr:spPr>
          <a:xfrm>
            <a:off x="89025" y="11935046"/>
            <a:ext cx="160959" cy="160716"/>
          </a:xfrm>
          <a:prstGeom prst="roundRect">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　</a:t>
            </a:r>
          </a:p>
        </xdr:txBody>
      </xdr:sp>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29401" y="11893580"/>
            <a:ext cx="272319" cy="261627"/>
          </a:xfrm>
          <a:prstGeom prst="rect">
            <a:avLst/>
          </a:prstGeom>
          <a:noFill/>
        </xdr:spPr>
        <xdr:txBody>
          <a:bodyPr wrap="none" lIns="91440" tIns="45720" rIns="91440" bIns="45720" anchor="ctr">
            <a:noAutofit/>
          </a:bodyPr>
          <a:lstStyle/>
          <a:p>
            <a:pPr algn="ctr"/>
            <a:r>
              <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５</a:t>
            </a:r>
          </a:p>
        </xdr:txBody>
      </xdr:sp>
    </xdr:grpSp>
    <xdr:clientData/>
  </xdr:twoCellAnchor>
  <xdr:twoCellAnchor>
    <xdr:from>
      <xdr:col>0</xdr:col>
      <xdr:colOff>933450</xdr:colOff>
      <xdr:row>32</xdr:row>
      <xdr:rowOff>292842</xdr:rowOff>
    </xdr:from>
    <xdr:to>
      <xdr:col>1</xdr:col>
      <xdr:colOff>316921</xdr:colOff>
      <xdr:row>34</xdr:row>
      <xdr:rowOff>108551</xdr:rowOff>
    </xdr:to>
    <xdr:grpSp>
      <xdr:nvGrpSpPr>
        <xdr:cNvPr id="91" name="グループ化 90">
          <a:extLst>
            <a:ext uri="{FF2B5EF4-FFF2-40B4-BE49-F238E27FC236}">
              <a16:creationId xmlns:a16="http://schemas.microsoft.com/office/drawing/2014/main" id="{00000000-0008-0000-0200-00005B000000}"/>
            </a:ext>
          </a:extLst>
        </xdr:cNvPr>
        <xdr:cNvGrpSpPr/>
      </xdr:nvGrpSpPr>
      <xdr:grpSpPr>
        <a:xfrm>
          <a:off x="933450" y="6055467"/>
          <a:ext cx="431221" cy="406259"/>
          <a:chOff x="605737" y="12439482"/>
          <a:chExt cx="272319" cy="260902"/>
        </a:xfrm>
      </xdr:grpSpPr>
      <xdr:sp macro="" textlink="">
        <xdr:nvSpPr>
          <xdr:cNvPr id="92" name="角丸四角形 91">
            <a:extLst>
              <a:ext uri="{FF2B5EF4-FFF2-40B4-BE49-F238E27FC236}">
                <a16:creationId xmlns:a16="http://schemas.microsoft.com/office/drawing/2014/main" id="{00000000-0008-0000-0200-00005C000000}"/>
              </a:ext>
            </a:extLst>
          </xdr:cNvPr>
          <xdr:cNvSpPr/>
        </xdr:nvSpPr>
        <xdr:spPr>
          <a:xfrm>
            <a:off x="678495" y="12498672"/>
            <a:ext cx="136465" cy="138621"/>
          </a:xfrm>
          <a:prstGeom prst="roundRect">
            <a:avLst/>
          </a:prstGeom>
          <a:solidFill>
            <a:srgbClr val="FF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　</a:t>
            </a:r>
          </a:p>
        </xdr:txBody>
      </xdr:sp>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05737" y="12439482"/>
            <a:ext cx="272319" cy="260902"/>
          </a:xfrm>
          <a:prstGeom prst="rect">
            <a:avLst/>
          </a:prstGeom>
          <a:noFill/>
        </xdr:spPr>
        <xdr:txBody>
          <a:bodyPr wrap="none" lIns="91440" tIns="45720" rIns="91440" bIns="45720" anchor="ctr">
            <a:noAutofit/>
          </a:bodyPr>
          <a:lstStyle/>
          <a:p>
            <a:pPr algn="ctr"/>
            <a:r>
              <a:rPr lang="en-US" altLang="ja-JP"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rPr>
              <a:t>12</a:t>
            </a:r>
            <a:endParaRPr lang="ja-JP" altLang="en-US" sz="1000" b="0" i="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32524</xdr:rowOff>
    </xdr:from>
    <xdr:to>
      <xdr:col>4</xdr:col>
      <xdr:colOff>514350</xdr:colOff>
      <xdr:row>2</xdr:row>
      <xdr:rowOff>15875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00075" y="32524"/>
          <a:ext cx="1847850" cy="250051"/>
        </a:xfrm>
        <a:prstGeom prst="rect">
          <a:avLst/>
        </a:prstGeom>
        <a:noFill/>
        <a:ln w="127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  Download</a:t>
          </a:r>
          <a:r>
            <a:rPr kumimoji="1" lang="ja-JP" altLang="en-US" sz="1100">
              <a:solidFill>
                <a:sysClr val="windowText" lastClr="000000"/>
              </a:solidFill>
            </a:rPr>
            <a:t>用　：　</a:t>
          </a:r>
          <a:r>
            <a:rPr kumimoji="1" lang="en-US" altLang="ja-JP" sz="1100">
              <a:solidFill>
                <a:sysClr val="windowText" lastClr="000000"/>
              </a:solidFill>
            </a:rPr>
            <a:t>Excel</a:t>
          </a:r>
          <a:r>
            <a:rPr kumimoji="1" lang="ja-JP" altLang="en-US" sz="1100">
              <a:solidFill>
                <a:sysClr val="windowText" lastClr="000000"/>
              </a:solidFill>
            </a:rPr>
            <a:t>版</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xdr:col>
      <xdr:colOff>1633</xdr:colOff>
      <xdr:row>0</xdr:row>
      <xdr:rowOff>36419</xdr:rowOff>
    </xdr:from>
    <xdr:to>
      <xdr:col>4</xdr:col>
      <xdr:colOff>512083</xdr:colOff>
      <xdr:row>2</xdr:row>
      <xdr:rowOff>9244</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68333" y="36419"/>
          <a:ext cx="2091600" cy="239525"/>
        </a:xfrm>
        <a:prstGeom prst="rect">
          <a:avLst/>
        </a:prstGeom>
        <a:noFill/>
        <a:ln w="127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  Download</a:t>
          </a:r>
          <a:r>
            <a:rPr kumimoji="1" lang="ja-JP" altLang="en-US" sz="1100">
              <a:solidFill>
                <a:sysClr val="windowText" lastClr="000000"/>
              </a:solidFill>
            </a:rPr>
            <a:t>用　：　</a:t>
          </a:r>
          <a:r>
            <a:rPr kumimoji="1" lang="en-US" altLang="ja-JP" sz="1100">
              <a:solidFill>
                <a:sysClr val="windowText" lastClr="000000"/>
              </a:solidFill>
            </a:rPr>
            <a:t>Excel</a:t>
          </a:r>
          <a:r>
            <a:rPr kumimoji="1" lang="ja-JP" altLang="en-US" sz="1100">
              <a:solidFill>
                <a:sysClr val="windowText" lastClr="000000"/>
              </a:solidFill>
            </a:rPr>
            <a:t>版</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33617</xdr:rowOff>
    </xdr:from>
    <xdr:to>
      <xdr:col>4</xdr:col>
      <xdr:colOff>510989</xdr:colOff>
      <xdr:row>2</xdr:row>
      <xdr:rowOff>6442</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68941" y="33617"/>
          <a:ext cx="1922930" cy="241766"/>
        </a:xfrm>
        <a:prstGeom prst="rect">
          <a:avLst/>
        </a:prstGeom>
        <a:noFill/>
        <a:ln w="127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  Download</a:t>
          </a:r>
          <a:r>
            <a:rPr kumimoji="1" lang="ja-JP" altLang="en-US" sz="1100">
              <a:solidFill>
                <a:sysClr val="windowText" lastClr="000000"/>
              </a:solidFill>
            </a:rPr>
            <a:t>用　：　</a:t>
          </a:r>
          <a:r>
            <a:rPr kumimoji="1" lang="en-US" altLang="ja-JP" sz="1100">
              <a:solidFill>
                <a:sysClr val="windowText" lastClr="000000"/>
              </a:solidFill>
            </a:rPr>
            <a:t>Excel</a:t>
          </a:r>
          <a:r>
            <a:rPr kumimoji="1" lang="ja-JP" altLang="en-US" sz="1100">
              <a:solidFill>
                <a:sysClr val="windowText" lastClr="000000"/>
              </a:solidFill>
            </a:rPr>
            <a:t>版</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33617</xdr:rowOff>
    </xdr:from>
    <xdr:to>
      <xdr:col>4</xdr:col>
      <xdr:colOff>510989</xdr:colOff>
      <xdr:row>2</xdr:row>
      <xdr:rowOff>6442</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268941" y="33617"/>
          <a:ext cx="1922930" cy="241766"/>
        </a:xfrm>
        <a:prstGeom prst="rect">
          <a:avLst/>
        </a:prstGeom>
        <a:noFill/>
        <a:ln w="127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  Download</a:t>
          </a:r>
          <a:r>
            <a:rPr kumimoji="1" lang="ja-JP" altLang="en-US" sz="1100">
              <a:solidFill>
                <a:sysClr val="windowText" lastClr="000000"/>
              </a:solidFill>
            </a:rPr>
            <a:t>用　：　</a:t>
          </a:r>
          <a:r>
            <a:rPr kumimoji="1" lang="en-US" altLang="ja-JP" sz="1100">
              <a:solidFill>
                <a:sysClr val="windowText" lastClr="000000"/>
              </a:solidFill>
            </a:rPr>
            <a:t>Excel</a:t>
          </a:r>
          <a:r>
            <a:rPr kumimoji="1" lang="ja-JP" altLang="en-US" sz="1100">
              <a:solidFill>
                <a:sysClr val="windowText" lastClr="000000"/>
              </a:solidFill>
            </a:rPr>
            <a:t>版</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0</xdr:row>
      <xdr:rowOff>33617</xdr:rowOff>
    </xdr:from>
    <xdr:to>
      <xdr:col>4</xdr:col>
      <xdr:colOff>510989</xdr:colOff>
      <xdr:row>2</xdr:row>
      <xdr:rowOff>6442</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268941" y="33617"/>
          <a:ext cx="1922930" cy="241766"/>
        </a:xfrm>
        <a:prstGeom prst="rect">
          <a:avLst/>
        </a:prstGeom>
        <a:noFill/>
        <a:ln w="127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  Download</a:t>
          </a:r>
          <a:r>
            <a:rPr kumimoji="1" lang="ja-JP" altLang="en-US" sz="1100">
              <a:solidFill>
                <a:sysClr val="windowText" lastClr="000000"/>
              </a:solidFill>
            </a:rPr>
            <a:t>用　：　</a:t>
          </a:r>
          <a:r>
            <a:rPr kumimoji="1" lang="en-US" altLang="ja-JP" sz="1100">
              <a:solidFill>
                <a:sysClr val="windowText" lastClr="000000"/>
              </a:solidFill>
            </a:rPr>
            <a:t>Excel</a:t>
          </a:r>
          <a:r>
            <a:rPr kumimoji="1" lang="ja-JP" altLang="en-US" sz="1100">
              <a:solidFill>
                <a:sysClr val="windowText" lastClr="000000"/>
              </a:solidFill>
            </a:rPr>
            <a:t>版</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6</xdr:col>
      <xdr:colOff>57150</xdr:colOff>
      <xdr:row>8</xdr:row>
      <xdr:rowOff>66675</xdr:rowOff>
    </xdr:from>
    <xdr:to>
      <xdr:col>10</xdr:col>
      <xdr:colOff>133350</xdr:colOff>
      <xdr:row>34</xdr:row>
      <xdr:rowOff>66675</xdr:rowOff>
    </xdr:to>
    <xdr:sp macro="" textlink="">
      <xdr:nvSpPr>
        <xdr:cNvPr id="3" name="左矢印吹き出し 2">
          <a:extLst>
            <a:ext uri="{FF2B5EF4-FFF2-40B4-BE49-F238E27FC236}">
              <a16:creationId xmlns:a16="http://schemas.microsoft.com/office/drawing/2014/main" id="{00000000-0008-0000-0800-000003000000}"/>
            </a:ext>
          </a:extLst>
        </xdr:cNvPr>
        <xdr:cNvSpPr/>
      </xdr:nvSpPr>
      <xdr:spPr>
        <a:xfrm>
          <a:off x="4505325" y="1781175"/>
          <a:ext cx="2828925" cy="4457700"/>
        </a:xfrm>
        <a:prstGeom prst="leftArrowCallout">
          <a:avLst>
            <a:gd name="adj1" fmla="val 25000"/>
            <a:gd name="adj2" fmla="val 26689"/>
            <a:gd name="adj3" fmla="val 24681"/>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品種追加等により選択を増やす場合は、ページ</a:t>
          </a:r>
          <a:r>
            <a:rPr kumimoji="1" lang="en-US" altLang="ja-JP" sz="1800"/>
            <a:t>1</a:t>
          </a:r>
          <a:r>
            <a:rPr kumimoji="1" lang="ja-JP" altLang="en-US" sz="1800"/>
            <a:t>～</a:t>
          </a:r>
          <a:r>
            <a:rPr kumimoji="1" lang="en-US" altLang="ja-JP" sz="1800"/>
            <a:t>5</a:t>
          </a:r>
          <a:r>
            <a:rPr kumimoji="1" lang="ja-JP" altLang="en-US" sz="1800"/>
            <a:t>の各シートの入力規則の参照範囲を変更してください。範囲を変更しないとドロップダウンメニューに出てきません。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102321/Desktop/&#21697;&#30446;&#21029;&#20869;&#35379;&#26360;&#12480;&#12454;&#12531;&#12525;&#12540;&#12489;&#29256;&#30906;&#35469;/1214&#26178;&#28857;/&#12308;&#20491;&#20154;&#29992;&#12309;_&#36009;&#22770;&#37329;&#38989;&#31561;&#12398;&#21697;&#30446;&#21029;&#20869;&#35379;&#26360;Download&#29992;Excel&#29256;-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1102321\Desktop\&#21697;&#30446;&#21029;&#20869;&#35379;&#26360;&#12480;&#12454;&#12531;&#12525;&#12540;&#12489;&#29256;&#30906;&#35469;\1214&#26178;&#28857;\&#12308;&#20491;&#20154;&#29992;&#12309;_&#36009;&#22770;&#37329;&#38989;&#31561;&#12398;&#21697;&#30446;&#21029;&#20869;&#35379;&#26360;Download&#29992;Excel&#29256;-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例を参照の上ページ1から入力してください "/>
      <sheetName val="記入についてのお願い"/>
      <sheetName val="ページ1"/>
      <sheetName val="ページ2"/>
      <sheetName val="ページ3"/>
      <sheetName val="ページ4"/>
      <sheetName val="ページ5"/>
      <sheetName val="リスト"/>
    </sheetNames>
    <sheetDataSet>
      <sheetData sheetId="0" refreshError="1"/>
      <sheetData sheetId="1" refreshError="1"/>
      <sheetData sheetId="2"/>
      <sheetData sheetId="3"/>
      <sheetData sheetId="4" refreshError="1"/>
      <sheetData sheetId="5" refreshError="1"/>
      <sheetData sheetId="6" refreshError="1"/>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ージ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2">
            <a:lumMod val="40000"/>
            <a:lumOff val="60000"/>
          </a:schemeClr>
        </a:solidFill>
        <a:ln>
          <a:noFill/>
        </a:ln>
      </a:spPr>
      <a:bodyPr vertOverflow="clip" horz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G42"/>
  <sheetViews>
    <sheetView tabSelected="1" zoomScaleNormal="100" zoomScaleSheetLayoutView="100" workbookViewId="0">
      <selection activeCell="A12" sqref="A12"/>
    </sheetView>
  </sheetViews>
  <sheetFormatPr defaultRowHeight="13.5" x14ac:dyDescent="0.15"/>
  <cols>
    <col min="1" max="1" width="13.75" style="9" customWidth="1"/>
    <col min="2" max="2" width="7" style="9" bestFit="1" customWidth="1"/>
    <col min="3" max="3" width="12.875" style="9" bestFit="1" customWidth="1"/>
    <col min="4" max="4" width="17.625" style="9" customWidth="1"/>
    <col min="5" max="5" width="9" style="9" bestFit="1" customWidth="1"/>
    <col min="6" max="7" width="6.25" style="9" customWidth="1"/>
    <col min="8" max="8" width="6.375" style="9" bestFit="1" customWidth="1"/>
    <col min="9" max="9" width="6.875" style="9" customWidth="1"/>
    <col min="10" max="11" width="6.25" style="9" customWidth="1"/>
    <col min="12" max="12" width="6.375" style="9" bestFit="1" customWidth="1"/>
    <col min="13" max="13" width="6.875" style="9" customWidth="1"/>
    <col min="14" max="14" width="0.625" style="9" customWidth="1"/>
    <col min="15" max="16" width="6.25" style="9" customWidth="1"/>
    <col min="17" max="17" width="5.75" style="9" customWidth="1"/>
    <col min="18" max="18" width="6.875" style="9" customWidth="1"/>
    <col min="19" max="20" width="6.25" style="9" customWidth="1"/>
    <col min="21" max="21" width="5.25" style="9" customWidth="1"/>
    <col min="22" max="25" width="3.75" style="9" customWidth="1"/>
    <col min="26" max="26" width="7.5" style="9" bestFit="1" customWidth="1"/>
    <col min="27" max="16384" width="9" style="10"/>
  </cols>
  <sheetData>
    <row r="1" spans="1:33" s="121" customFormat="1" x14ac:dyDescent="0.15">
      <c r="A1" s="268" t="s">
        <v>208</v>
      </c>
      <c r="B1" s="268"/>
      <c r="C1" s="268"/>
      <c r="D1" s="268"/>
      <c r="E1" s="268"/>
      <c r="F1" s="268"/>
      <c r="G1" s="268"/>
      <c r="H1" s="268"/>
      <c r="I1" s="268"/>
      <c r="J1" s="268"/>
      <c r="K1" s="268"/>
      <c r="L1" s="268"/>
      <c r="M1" s="268"/>
      <c r="N1" s="268"/>
      <c r="O1" s="268"/>
      <c r="P1" s="268"/>
      <c r="Q1" s="268"/>
      <c r="R1" s="268"/>
      <c r="S1" s="268"/>
      <c r="T1" s="268"/>
      <c r="U1" s="268"/>
      <c r="V1" s="268"/>
      <c r="W1" s="268"/>
      <c r="X1" s="268"/>
      <c r="Y1" s="268"/>
      <c r="Z1" s="268"/>
    </row>
    <row r="2" spans="1:33" s="121" customFormat="1" x14ac:dyDescent="0.15">
      <c r="A2" s="268"/>
      <c r="B2" s="268"/>
      <c r="C2" s="268"/>
      <c r="D2" s="268"/>
      <c r="E2" s="268"/>
      <c r="F2" s="268"/>
      <c r="G2" s="268"/>
      <c r="H2" s="268"/>
      <c r="I2" s="268"/>
      <c r="J2" s="268"/>
      <c r="K2" s="268"/>
      <c r="L2" s="268"/>
      <c r="M2" s="268"/>
      <c r="N2" s="268"/>
      <c r="O2" s="268"/>
      <c r="P2" s="268"/>
      <c r="Q2" s="268"/>
      <c r="R2" s="268"/>
      <c r="S2" s="268"/>
      <c r="T2" s="268"/>
      <c r="U2" s="268"/>
      <c r="V2" s="268"/>
      <c r="W2" s="268"/>
      <c r="X2" s="268"/>
      <c r="Y2" s="268"/>
      <c r="Z2" s="268"/>
    </row>
    <row r="3" spans="1:33" s="121" customFormat="1" x14ac:dyDescent="0.15">
      <c r="A3" s="268"/>
      <c r="B3" s="268"/>
      <c r="C3" s="268"/>
      <c r="D3" s="268"/>
      <c r="E3" s="268"/>
      <c r="F3" s="268"/>
      <c r="G3" s="268"/>
      <c r="H3" s="268"/>
      <c r="I3" s="268"/>
      <c r="J3" s="268"/>
      <c r="K3" s="268"/>
      <c r="L3" s="268"/>
      <c r="M3" s="268"/>
      <c r="N3" s="268"/>
      <c r="O3" s="268"/>
      <c r="P3" s="268"/>
      <c r="Q3" s="268"/>
      <c r="R3" s="268"/>
      <c r="S3" s="268"/>
      <c r="T3" s="268"/>
      <c r="U3" s="268"/>
      <c r="V3" s="268"/>
      <c r="W3" s="268"/>
      <c r="X3" s="268"/>
      <c r="Y3" s="268"/>
      <c r="Z3" s="268"/>
    </row>
    <row r="4" spans="1:33" s="121" customFormat="1" x14ac:dyDescent="0.15">
      <c r="A4" s="268"/>
      <c r="B4" s="268"/>
      <c r="C4" s="268"/>
      <c r="D4" s="268"/>
      <c r="E4" s="268"/>
      <c r="F4" s="268"/>
      <c r="G4" s="268"/>
      <c r="H4" s="268"/>
      <c r="I4" s="268"/>
      <c r="J4" s="268"/>
      <c r="K4" s="268"/>
      <c r="L4" s="268"/>
      <c r="M4" s="268"/>
      <c r="N4" s="268"/>
      <c r="O4" s="268"/>
      <c r="P4" s="268"/>
      <c r="Q4" s="268"/>
      <c r="R4" s="268"/>
      <c r="S4" s="268"/>
      <c r="T4" s="268"/>
      <c r="U4" s="268"/>
      <c r="V4" s="268"/>
      <c r="W4" s="268"/>
      <c r="X4" s="268"/>
      <c r="Y4" s="268"/>
      <c r="Z4" s="268"/>
    </row>
    <row r="5" spans="1:33" s="121" customFormat="1" x14ac:dyDescent="0.15">
      <c r="A5" s="268"/>
      <c r="B5" s="268"/>
      <c r="C5" s="268"/>
      <c r="D5" s="268"/>
      <c r="E5" s="268"/>
      <c r="F5" s="268"/>
      <c r="G5" s="268"/>
      <c r="H5" s="268"/>
      <c r="I5" s="268"/>
      <c r="J5" s="268"/>
      <c r="K5" s="268"/>
      <c r="L5" s="268"/>
      <c r="M5" s="268"/>
      <c r="N5" s="268"/>
      <c r="O5" s="268"/>
      <c r="P5" s="268"/>
      <c r="Q5" s="268"/>
      <c r="R5" s="268"/>
      <c r="S5" s="268"/>
      <c r="T5" s="268"/>
      <c r="U5" s="268"/>
      <c r="V5" s="268"/>
      <c r="W5" s="268"/>
      <c r="X5" s="268"/>
      <c r="Y5" s="268"/>
      <c r="Z5" s="268"/>
    </row>
    <row r="6" spans="1:33" s="121" customFormat="1" x14ac:dyDescent="0.15">
      <c r="A6" s="268"/>
      <c r="B6" s="268"/>
      <c r="C6" s="268"/>
      <c r="D6" s="268"/>
      <c r="E6" s="268"/>
      <c r="F6" s="268"/>
      <c r="G6" s="268"/>
      <c r="H6" s="268"/>
      <c r="I6" s="268"/>
      <c r="J6" s="268"/>
      <c r="K6" s="268"/>
      <c r="L6" s="268"/>
      <c r="M6" s="268"/>
      <c r="N6" s="268"/>
      <c r="O6" s="268"/>
      <c r="P6" s="268"/>
      <c r="Q6" s="268"/>
      <c r="R6" s="268"/>
      <c r="S6" s="268"/>
      <c r="T6" s="268"/>
      <c r="U6" s="268"/>
      <c r="V6" s="268"/>
      <c r="W6" s="268"/>
      <c r="X6" s="268"/>
      <c r="Y6" s="268"/>
      <c r="Z6" s="268"/>
    </row>
    <row r="7" spans="1:33" s="121" customFormat="1" x14ac:dyDescent="0.15">
      <c r="A7" s="268"/>
      <c r="B7" s="268"/>
      <c r="C7" s="268"/>
      <c r="D7" s="268"/>
      <c r="E7" s="268"/>
      <c r="F7" s="268"/>
      <c r="G7" s="268"/>
      <c r="H7" s="268"/>
      <c r="I7" s="268"/>
      <c r="J7" s="268"/>
      <c r="K7" s="268"/>
      <c r="L7" s="268"/>
      <c r="M7" s="268"/>
      <c r="N7" s="268"/>
      <c r="O7" s="268"/>
      <c r="P7" s="268"/>
      <c r="Q7" s="268"/>
      <c r="R7" s="268"/>
      <c r="S7" s="268"/>
      <c r="T7" s="268"/>
      <c r="U7" s="268"/>
      <c r="V7" s="268"/>
      <c r="W7" s="268"/>
      <c r="X7" s="268"/>
      <c r="Y7" s="268"/>
      <c r="Z7" s="268"/>
    </row>
    <row r="8" spans="1:33" ht="4.5" customHeight="1" x14ac:dyDescent="0.15">
      <c r="A8" s="114"/>
      <c r="B8" s="114"/>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row>
    <row r="9" spans="1:33" ht="16.5" x14ac:dyDescent="0.15">
      <c r="A9" s="122" t="s">
        <v>148</v>
      </c>
      <c r="B9" s="114"/>
      <c r="C9" s="114"/>
      <c r="D9" s="114"/>
      <c r="E9" s="114"/>
      <c r="F9" s="114"/>
      <c r="G9" s="114"/>
      <c r="H9" s="114"/>
      <c r="I9" s="114"/>
      <c r="J9" s="114"/>
      <c r="K9" s="114"/>
      <c r="L9" s="114"/>
      <c r="M9" s="114"/>
      <c r="N9" s="114"/>
      <c r="O9" s="114"/>
      <c r="P9" s="114"/>
      <c r="Q9" s="114"/>
      <c r="R9" s="114"/>
      <c r="S9" s="114"/>
      <c r="T9" s="114"/>
      <c r="U9" s="114"/>
      <c r="V9" s="114"/>
      <c r="W9" s="114"/>
      <c r="X9" s="114"/>
      <c r="Y9" s="114"/>
      <c r="Z9" s="120">
        <v>1</v>
      </c>
      <c r="AA9" s="114"/>
      <c r="AB9" s="114"/>
      <c r="AC9" s="114"/>
      <c r="AD9" s="114"/>
      <c r="AE9" s="114"/>
      <c r="AF9" s="114"/>
      <c r="AG9" s="114"/>
    </row>
    <row r="10" spans="1:33" ht="6.75" customHeight="1" x14ac:dyDescent="0.15">
      <c r="A10" s="114"/>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row>
    <row r="11" spans="1:33" x14ac:dyDescent="0.15">
      <c r="A11" s="320" t="s">
        <v>221</v>
      </c>
      <c r="B11" s="321"/>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row>
    <row r="12" spans="1:33" ht="14.25" x14ac:dyDescent="0.15">
      <c r="A12" s="114"/>
      <c r="B12" s="114"/>
      <c r="C12" s="114"/>
      <c r="D12" s="114"/>
      <c r="E12" s="114"/>
      <c r="F12" s="158" t="s">
        <v>149</v>
      </c>
      <c r="G12" s="159">
        <v>4</v>
      </c>
      <c r="H12" s="157" t="s">
        <v>150</v>
      </c>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row>
    <row r="13" spans="1:33" x14ac:dyDescent="0.15">
      <c r="A13" s="115"/>
      <c r="B13" s="115"/>
      <c r="C13" s="115"/>
      <c r="D13" s="115"/>
      <c r="E13" s="115"/>
      <c r="F13" s="115"/>
      <c r="G13" s="115"/>
      <c r="H13" s="115"/>
      <c r="I13" s="115"/>
      <c r="J13" s="115"/>
      <c r="K13" s="115"/>
      <c r="L13" s="115"/>
      <c r="M13" s="115"/>
      <c r="N13" s="115"/>
      <c r="O13" s="114"/>
      <c r="P13" s="114"/>
      <c r="Q13" s="114"/>
      <c r="R13" s="114"/>
      <c r="S13" s="114"/>
      <c r="T13" s="114"/>
      <c r="U13" s="114"/>
      <c r="V13" s="114"/>
      <c r="W13" s="114"/>
      <c r="X13" s="114"/>
      <c r="Y13" s="114"/>
      <c r="Z13" s="114"/>
      <c r="AA13" s="114"/>
      <c r="AB13" s="114"/>
      <c r="AC13" s="114"/>
      <c r="AD13" s="114"/>
      <c r="AE13" s="114"/>
      <c r="AF13" s="114"/>
      <c r="AG13" s="114"/>
    </row>
    <row r="14" spans="1:33" ht="21" customHeight="1" x14ac:dyDescent="0.15">
      <c r="A14" s="115"/>
      <c r="B14" s="115"/>
      <c r="C14" s="115"/>
      <c r="D14" s="115"/>
      <c r="E14" s="115"/>
      <c r="F14" s="115"/>
      <c r="G14" s="115"/>
      <c r="H14" s="115"/>
      <c r="I14" s="115"/>
      <c r="J14" s="115"/>
      <c r="K14" s="115"/>
      <c r="L14" s="115"/>
      <c r="M14" s="115"/>
      <c r="N14" s="115"/>
      <c r="O14" s="114"/>
      <c r="P14" s="114"/>
      <c r="Q14" s="322" t="s">
        <v>151</v>
      </c>
      <c r="R14" s="323"/>
      <c r="S14" s="324"/>
      <c r="T14" s="156" t="s">
        <v>29</v>
      </c>
      <c r="U14" s="148" t="s">
        <v>152</v>
      </c>
      <c r="V14" s="123" t="s">
        <v>28</v>
      </c>
      <c r="W14" s="148" t="s">
        <v>152</v>
      </c>
      <c r="X14" s="123" t="s">
        <v>27</v>
      </c>
      <c r="Y14" s="148" t="s">
        <v>152</v>
      </c>
      <c r="Z14" s="124" t="s">
        <v>26</v>
      </c>
      <c r="AA14" s="114"/>
      <c r="AB14" s="114"/>
      <c r="AC14" s="114"/>
      <c r="AD14" s="114"/>
      <c r="AE14" s="114"/>
      <c r="AF14" s="114"/>
      <c r="AG14" s="114"/>
    </row>
    <row r="15" spans="1:33" x14ac:dyDescent="0.15">
      <c r="A15" s="116"/>
      <c r="B15" s="116"/>
      <c r="C15" s="127"/>
      <c r="D15" s="116"/>
      <c r="E15" s="128"/>
      <c r="F15" s="127"/>
      <c r="G15" s="127"/>
      <c r="H15" s="128"/>
      <c r="I15" s="116"/>
      <c r="J15" s="116"/>
      <c r="K15" s="315" t="s">
        <v>207</v>
      </c>
      <c r="L15" s="315"/>
      <c r="M15" s="315"/>
      <c r="N15" s="315"/>
      <c r="O15" s="315"/>
      <c r="P15" s="315"/>
      <c r="Q15" s="315"/>
      <c r="R15" s="315"/>
      <c r="S15" s="315"/>
      <c r="T15" s="315"/>
      <c r="U15" s="315"/>
      <c r="V15" s="315"/>
      <c r="W15" s="315"/>
      <c r="X15" s="315"/>
      <c r="Y15" s="315"/>
      <c r="Z15" s="315"/>
      <c r="AA15" s="114"/>
      <c r="AB15" s="114"/>
      <c r="AC15" s="114"/>
      <c r="AD15" s="114"/>
      <c r="AE15" s="114"/>
      <c r="AF15" s="114"/>
      <c r="AG15" s="114"/>
    </row>
    <row r="16" spans="1:33" ht="22.5" customHeight="1" x14ac:dyDescent="0.15">
      <c r="A16" s="167" t="s">
        <v>145</v>
      </c>
      <c r="B16" s="333" t="s">
        <v>153</v>
      </c>
      <c r="C16" s="334"/>
      <c r="D16" s="168" t="s">
        <v>146</v>
      </c>
      <c r="E16" s="325" t="s">
        <v>186</v>
      </c>
      <c r="F16" s="326"/>
      <c r="G16" s="326"/>
      <c r="H16" s="260" t="s">
        <v>147</v>
      </c>
      <c r="I16" s="261"/>
      <c r="J16" s="262"/>
      <c r="K16" s="263" t="s">
        <v>154</v>
      </c>
      <c r="L16" s="264"/>
      <c r="M16" s="264"/>
      <c r="N16" s="264"/>
      <c r="O16" s="264"/>
      <c r="P16" s="264"/>
      <c r="Q16" s="264"/>
      <c r="R16" s="264"/>
      <c r="S16" s="264"/>
      <c r="T16" s="264"/>
      <c r="U16" s="264"/>
      <c r="V16" s="264"/>
      <c r="W16" s="264"/>
      <c r="X16" s="264"/>
      <c r="Y16" s="264"/>
      <c r="Z16" s="129" t="s">
        <v>155</v>
      </c>
      <c r="AA16" s="114"/>
      <c r="AB16" s="114"/>
      <c r="AC16" s="114"/>
      <c r="AD16" s="114"/>
      <c r="AE16" s="114"/>
      <c r="AF16" s="114"/>
      <c r="AG16" s="114"/>
    </row>
    <row r="17" spans="1:33" ht="3.75" customHeight="1" x14ac:dyDescent="0.15">
      <c r="A17" s="169"/>
      <c r="B17" s="169"/>
      <c r="C17" s="170"/>
      <c r="D17" s="169"/>
      <c r="E17" s="171"/>
      <c r="F17" s="170"/>
      <c r="G17" s="170"/>
      <c r="H17" s="171"/>
      <c r="I17" s="169"/>
      <c r="J17" s="116"/>
      <c r="K17" s="116"/>
      <c r="L17" s="116"/>
      <c r="M17" s="116"/>
      <c r="N17" s="115"/>
      <c r="O17" s="127"/>
      <c r="P17" s="127"/>
      <c r="Q17" s="128"/>
      <c r="R17" s="128"/>
      <c r="S17" s="116"/>
      <c r="T17" s="116"/>
      <c r="U17" s="116"/>
      <c r="V17" s="116"/>
      <c r="W17" s="116"/>
      <c r="X17" s="116"/>
      <c r="Y17" s="116"/>
      <c r="Z17" s="116"/>
      <c r="AA17" s="114"/>
      <c r="AB17" s="114"/>
      <c r="AC17" s="114"/>
      <c r="AD17" s="114"/>
      <c r="AE17" s="114"/>
      <c r="AF17" s="114"/>
      <c r="AG17" s="114"/>
    </row>
    <row r="18" spans="1:33" ht="22.5" customHeight="1" x14ac:dyDescent="0.15">
      <c r="A18" s="167" t="s">
        <v>156</v>
      </c>
      <c r="B18" s="260" t="s">
        <v>157</v>
      </c>
      <c r="C18" s="262"/>
      <c r="D18" s="167" t="s">
        <v>158</v>
      </c>
      <c r="E18" s="325" t="s">
        <v>217</v>
      </c>
      <c r="F18" s="326"/>
      <c r="G18" s="326"/>
      <c r="H18" s="260" t="s">
        <v>159</v>
      </c>
      <c r="I18" s="261"/>
      <c r="J18" s="262"/>
      <c r="K18" s="260" t="s">
        <v>218</v>
      </c>
      <c r="L18" s="261"/>
      <c r="M18" s="262"/>
      <c r="N18" s="260" t="s">
        <v>120</v>
      </c>
      <c r="O18" s="262"/>
      <c r="P18" s="265" t="s">
        <v>160</v>
      </c>
      <c r="Q18" s="266"/>
      <c r="R18" s="266"/>
      <c r="S18" s="266"/>
      <c r="T18" s="266"/>
      <c r="U18" s="266"/>
      <c r="V18" s="266"/>
      <c r="W18" s="266"/>
      <c r="X18" s="266"/>
      <c r="Y18" s="266"/>
      <c r="Z18" s="267"/>
      <c r="AA18" s="114"/>
      <c r="AB18" s="114"/>
      <c r="AC18" s="114"/>
      <c r="AD18" s="114"/>
      <c r="AE18" s="114"/>
      <c r="AF18" s="114"/>
      <c r="AG18" s="114"/>
    </row>
    <row r="19" spans="1:33" ht="3.75" customHeight="1" x14ac:dyDescent="0.15">
      <c r="A19" s="114"/>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row>
    <row r="20" spans="1:33" ht="15.75" customHeight="1" x14ac:dyDescent="0.15">
      <c r="A20" s="292" t="s">
        <v>219</v>
      </c>
      <c r="B20" s="292"/>
      <c r="C20" s="292"/>
      <c r="D20" s="292"/>
      <c r="E20" s="292"/>
      <c r="F20" s="292"/>
      <c r="G20" s="292"/>
      <c r="H20" s="292"/>
      <c r="I20" s="292"/>
      <c r="J20" s="292"/>
      <c r="K20" s="292"/>
      <c r="L20" s="292"/>
      <c r="M20" s="292"/>
      <c r="N20" s="292"/>
      <c r="O20" s="292"/>
      <c r="P20" s="292"/>
      <c r="Q20" s="292"/>
      <c r="R20" s="292"/>
      <c r="S20" s="292"/>
      <c r="T20" s="292"/>
      <c r="U20" s="292"/>
      <c r="V20" s="292"/>
      <c r="W20" s="292"/>
      <c r="X20" s="292"/>
      <c r="Y20" s="292"/>
      <c r="Z20" s="292"/>
      <c r="AA20" s="114"/>
      <c r="AB20" s="114"/>
      <c r="AC20" s="114"/>
      <c r="AD20" s="114"/>
      <c r="AE20" s="114"/>
      <c r="AF20" s="114"/>
      <c r="AG20" s="114"/>
    </row>
    <row r="21" spans="1:33" ht="13.5" customHeight="1" x14ac:dyDescent="0.15">
      <c r="A21" s="278" t="s">
        <v>161</v>
      </c>
      <c r="B21" s="313" t="s">
        <v>162</v>
      </c>
      <c r="C21" s="278" t="s">
        <v>163</v>
      </c>
      <c r="D21" s="291" t="s">
        <v>164</v>
      </c>
      <c r="E21" s="291"/>
      <c r="F21" s="291"/>
      <c r="G21" s="291"/>
      <c r="H21" s="291"/>
      <c r="I21" s="291" t="s">
        <v>165</v>
      </c>
      <c r="J21" s="291"/>
      <c r="K21" s="291"/>
      <c r="L21" s="291"/>
      <c r="M21" s="291" t="s">
        <v>166</v>
      </c>
      <c r="N21" s="291"/>
      <c r="O21" s="291"/>
      <c r="P21" s="291"/>
      <c r="Q21" s="291"/>
      <c r="R21" s="291" t="s">
        <v>167</v>
      </c>
      <c r="S21" s="291"/>
      <c r="T21" s="291"/>
      <c r="U21" s="291"/>
      <c r="V21" s="327" t="s">
        <v>168</v>
      </c>
      <c r="W21" s="328"/>
      <c r="X21" s="328"/>
      <c r="Y21" s="329"/>
      <c r="Z21" s="130" t="s">
        <v>169</v>
      </c>
      <c r="AA21" s="114"/>
      <c r="AB21" s="114"/>
      <c r="AC21" s="114"/>
      <c r="AD21" s="114"/>
      <c r="AE21" s="114"/>
      <c r="AF21" s="114"/>
      <c r="AG21" s="114"/>
    </row>
    <row r="22" spans="1:33" ht="13.5" customHeight="1" x14ac:dyDescent="0.15">
      <c r="A22" s="314"/>
      <c r="B22" s="314"/>
      <c r="C22" s="293"/>
      <c r="D22" s="131" t="s">
        <v>170</v>
      </c>
      <c r="E22" s="132" t="s">
        <v>171</v>
      </c>
      <c r="F22" s="293" t="s">
        <v>172</v>
      </c>
      <c r="G22" s="314"/>
      <c r="H22" s="314"/>
      <c r="I22" s="132" t="s">
        <v>171</v>
      </c>
      <c r="J22" s="293" t="s">
        <v>172</v>
      </c>
      <c r="K22" s="314"/>
      <c r="L22" s="314"/>
      <c r="M22" s="132" t="s">
        <v>171</v>
      </c>
      <c r="N22" s="279" t="s">
        <v>172</v>
      </c>
      <c r="O22" s="316"/>
      <c r="P22" s="316"/>
      <c r="Q22" s="317"/>
      <c r="R22" s="132" t="s">
        <v>171</v>
      </c>
      <c r="S22" s="293" t="s">
        <v>172</v>
      </c>
      <c r="T22" s="314"/>
      <c r="U22" s="314"/>
      <c r="V22" s="327" t="s">
        <v>171</v>
      </c>
      <c r="W22" s="328"/>
      <c r="X22" s="328"/>
      <c r="Y22" s="329"/>
      <c r="Z22" s="131"/>
      <c r="AA22" s="114"/>
      <c r="AB22" s="114"/>
      <c r="AC22" s="114"/>
      <c r="AD22" s="114"/>
      <c r="AE22" s="114"/>
      <c r="AF22" s="114"/>
      <c r="AG22" s="114"/>
    </row>
    <row r="23" spans="1:33" s="24" customFormat="1" ht="12" customHeight="1" x14ac:dyDescent="0.15">
      <c r="A23" s="312"/>
      <c r="B23" s="312"/>
      <c r="C23" s="294"/>
      <c r="D23" s="133"/>
      <c r="E23" s="134" t="s">
        <v>173</v>
      </c>
      <c r="F23" s="307" t="s">
        <v>174</v>
      </c>
      <c r="G23" s="308"/>
      <c r="H23" s="308"/>
      <c r="I23" s="134" t="s">
        <v>173</v>
      </c>
      <c r="J23" s="307" t="s">
        <v>174</v>
      </c>
      <c r="K23" s="308"/>
      <c r="L23" s="308"/>
      <c r="M23" s="134" t="s">
        <v>173</v>
      </c>
      <c r="N23" s="330" t="s">
        <v>174</v>
      </c>
      <c r="O23" s="331"/>
      <c r="P23" s="331"/>
      <c r="Q23" s="332"/>
      <c r="R23" s="134" t="s">
        <v>173</v>
      </c>
      <c r="S23" s="307" t="s">
        <v>174</v>
      </c>
      <c r="T23" s="308"/>
      <c r="U23" s="308"/>
      <c r="V23" s="295" t="s">
        <v>173</v>
      </c>
      <c r="W23" s="296"/>
      <c r="X23" s="296"/>
      <c r="Y23" s="297"/>
      <c r="Z23" s="133"/>
      <c r="AA23" s="135"/>
      <c r="AB23" s="135"/>
      <c r="AC23" s="135"/>
      <c r="AD23" s="135"/>
      <c r="AE23" s="135"/>
      <c r="AF23" s="135"/>
      <c r="AG23" s="135"/>
    </row>
    <row r="24" spans="1:33" ht="18" customHeight="1" x14ac:dyDescent="0.15">
      <c r="A24" s="125" t="s">
        <v>175</v>
      </c>
      <c r="B24" s="143"/>
      <c r="C24" s="160"/>
      <c r="D24" s="143"/>
      <c r="E24" s="149">
        <v>137770</v>
      </c>
      <c r="F24" s="301">
        <v>25921277</v>
      </c>
      <c r="G24" s="302"/>
      <c r="H24" s="302"/>
      <c r="I24" s="149">
        <v>1000</v>
      </c>
      <c r="J24" s="303">
        <v>216000</v>
      </c>
      <c r="K24" s="304"/>
      <c r="L24" s="304"/>
      <c r="M24" s="149">
        <v>1800</v>
      </c>
      <c r="N24" s="298">
        <v>432000</v>
      </c>
      <c r="O24" s="299"/>
      <c r="P24" s="299"/>
      <c r="Q24" s="300"/>
      <c r="R24" s="149">
        <v>1000</v>
      </c>
      <c r="S24" s="303">
        <v>220000</v>
      </c>
      <c r="T24" s="304"/>
      <c r="U24" s="304"/>
      <c r="V24" s="298"/>
      <c r="W24" s="305"/>
      <c r="X24" s="305"/>
      <c r="Y24" s="306"/>
      <c r="Z24" s="143"/>
      <c r="AA24" s="113"/>
      <c r="AB24" s="113"/>
      <c r="AC24" s="113"/>
      <c r="AD24" s="113"/>
      <c r="AE24" s="113"/>
      <c r="AF24" s="113"/>
      <c r="AG24" s="113"/>
    </row>
    <row r="25" spans="1:33" ht="4.5" customHeight="1" x14ac:dyDescent="0.15">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3"/>
      <c r="AB25" s="113"/>
      <c r="AC25" s="113"/>
      <c r="AD25" s="113"/>
      <c r="AE25" s="113"/>
      <c r="AF25" s="113"/>
      <c r="AG25" s="113"/>
    </row>
    <row r="26" spans="1:33" ht="15.75" customHeight="1" x14ac:dyDescent="0.15">
      <c r="A26" s="311" t="s">
        <v>214</v>
      </c>
      <c r="B26" s="311"/>
      <c r="C26" s="311"/>
      <c r="D26" s="311"/>
      <c r="E26" s="311"/>
      <c r="F26" s="311"/>
      <c r="G26" s="311"/>
      <c r="H26" s="311"/>
      <c r="I26" s="311"/>
      <c r="J26" s="311"/>
      <c r="K26" s="311"/>
      <c r="L26" s="311"/>
      <c r="M26" s="311"/>
      <c r="N26" s="311"/>
      <c r="O26" s="311"/>
      <c r="P26" s="311"/>
      <c r="Q26" s="311"/>
      <c r="R26" s="311"/>
      <c r="S26" s="311"/>
      <c r="T26" s="311"/>
      <c r="U26" s="311"/>
      <c r="V26" s="311"/>
      <c r="W26" s="311"/>
      <c r="X26" s="311"/>
      <c r="Y26" s="311"/>
      <c r="Z26" s="311"/>
      <c r="AA26" s="113"/>
      <c r="AB26" s="113"/>
      <c r="AC26" s="113"/>
      <c r="AD26" s="113"/>
      <c r="AE26" s="113"/>
      <c r="AF26" s="113"/>
      <c r="AG26" s="113"/>
    </row>
    <row r="27" spans="1:33" ht="13.5" customHeight="1" x14ac:dyDescent="0.15">
      <c r="A27" s="278" t="s">
        <v>7</v>
      </c>
      <c r="B27" s="313" t="s">
        <v>8</v>
      </c>
      <c r="C27" s="278" t="s">
        <v>9</v>
      </c>
      <c r="D27" s="130" t="s">
        <v>170</v>
      </c>
      <c r="E27" s="136" t="s">
        <v>171</v>
      </c>
      <c r="F27" s="278" t="s">
        <v>172</v>
      </c>
      <c r="G27" s="278"/>
      <c r="H27" s="130" t="s">
        <v>176</v>
      </c>
      <c r="I27" s="136" t="s">
        <v>171</v>
      </c>
      <c r="J27" s="278" t="s">
        <v>172</v>
      </c>
      <c r="K27" s="278"/>
      <c r="L27" s="130" t="s">
        <v>176</v>
      </c>
      <c r="M27" s="136" t="s">
        <v>171</v>
      </c>
      <c r="N27" s="279" t="s">
        <v>172</v>
      </c>
      <c r="O27" s="316"/>
      <c r="P27" s="317"/>
      <c r="Q27" s="130" t="s">
        <v>176</v>
      </c>
      <c r="R27" s="136" t="s">
        <v>171</v>
      </c>
      <c r="S27" s="278" t="s">
        <v>172</v>
      </c>
      <c r="T27" s="278"/>
      <c r="U27" s="130" t="s">
        <v>176</v>
      </c>
      <c r="V27" s="279" t="s">
        <v>171</v>
      </c>
      <c r="W27" s="280"/>
      <c r="X27" s="280"/>
      <c r="Y27" s="281"/>
      <c r="Z27" s="130" t="s">
        <v>169</v>
      </c>
      <c r="AA27" s="113"/>
      <c r="AB27" s="113"/>
      <c r="AC27" s="113"/>
      <c r="AD27" s="113"/>
      <c r="AE27" s="113"/>
      <c r="AF27" s="113"/>
      <c r="AG27" s="113"/>
    </row>
    <row r="28" spans="1:33" ht="13.5" customHeight="1" x14ac:dyDescent="0.15">
      <c r="A28" s="293"/>
      <c r="B28" s="314"/>
      <c r="C28" s="293"/>
      <c r="D28" s="137"/>
      <c r="E28" s="138" t="s">
        <v>173</v>
      </c>
      <c r="F28" s="282" t="s">
        <v>25</v>
      </c>
      <c r="G28" s="282"/>
      <c r="H28" s="137" t="s">
        <v>177</v>
      </c>
      <c r="I28" s="138" t="s">
        <v>173</v>
      </c>
      <c r="J28" s="282" t="s">
        <v>25</v>
      </c>
      <c r="K28" s="282"/>
      <c r="L28" s="137" t="s">
        <v>177</v>
      </c>
      <c r="M28" s="138" t="s">
        <v>173</v>
      </c>
      <c r="N28" s="286" t="s">
        <v>25</v>
      </c>
      <c r="O28" s="287"/>
      <c r="P28" s="288"/>
      <c r="Q28" s="137" t="s">
        <v>177</v>
      </c>
      <c r="R28" s="138" t="s">
        <v>173</v>
      </c>
      <c r="S28" s="282" t="s">
        <v>25</v>
      </c>
      <c r="T28" s="282"/>
      <c r="U28" s="137" t="s">
        <v>177</v>
      </c>
      <c r="V28" s="286" t="s">
        <v>173</v>
      </c>
      <c r="W28" s="309"/>
      <c r="X28" s="309"/>
      <c r="Y28" s="310"/>
      <c r="Z28" s="318"/>
      <c r="AA28" s="113"/>
      <c r="AB28" s="113"/>
      <c r="AC28" s="113"/>
      <c r="AD28" s="113"/>
      <c r="AE28" s="113"/>
      <c r="AF28" s="113"/>
      <c r="AG28" s="113"/>
    </row>
    <row r="29" spans="1:33" x14ac:dyDescent="0.15">
      <c r="A29" s="312"/>
      <c r="B29" s="312"/>
      <c r="C29" s="294"/>
      <c r="D29" s="139"/>
      <c r="E29" s="139" t="s">
        <v>178</v>
      </c>
      <c r="F29" s="294" t="s">
        <v>179</v>
      </c>
      <c r="G29" s="294"/>
      <c r="H29" s="139" t="s">
        <v>180</v>
      </c>
      <c r="I29" s="139" t="s">
        <v>178</v>
      </c>
      <c r="J29" s="294" t="s">
        <v>179</v>
      </c>
      <c r="K29" s="294"/>
      <c r="L29" s="139" t="s">
        <v>180</v>
      </c>
      <c r="M29" s="139" t="s">
        <v>178</v>
      </c>
      <c r="N29" s="283" t="s">
        <v>179</v>
      </c>
      <c r="O29" s="284"/>
      <c r="P29" s="285"/>
      <c r="Q29" s="139" t="s">
        <v>180</v>
      </c>
      <c r="R29" s="139" t="s">
        <v>178</v>
      </c>
      <c r="S29" s="294" t="s">
        <v>179</v>
      </c>
      <c r="T29" s="294"/>
      <c r="U29" s="140" t="s">
        <v>180</v>
      </c>
      <c r="V29" s="140"/>
      <c r="W29" s="116"/>
      <c r="X29" s="116"/>
      <c r="Y29" s="141"/>
      <c r="Z29" s="319"/>
      <c r="AA29" s="113"/>
      <c r="AB29" s="113"/>
      <c r="AC29" s="113"/>
      <c r="AD29" s="113"/>
      <c r="AE29" s="113"/>
      <c r="AF29" s="113"/>
      <c r="AG29" s="113"/>
    </row>
    <row r="30" spans="1:33" ht="23.25" customHeight="1" x14ac:dyDescent="0.15">
      <c r="A30" s="228"/>
      <c r="B30" s="226"/>
      <c r="C30" s="225"/>
      <c r="D30" s="222" t="s">
        <v>184</v>
      </c>
      <c r="E30" s="223">
        <v>128254</v>
      </c>
      <c r="F30" s="235">
        <v>25236897</v>
      </c>
      <c r="G30" s="237"/>
      <c r="H30" s="224">
        <f>IF(ISERROR(F30/E30),"",F30/E30)</f>
        <v>196.77278681366664</v>
      </c>
      <c r="I30" s="223"/>
      <c r="J30" s="235"/>
      <c r="K30" s="237"/>
      <c r="L30" s="224" t="s">
        <v>182</v>
      </c>
      <c r="M30" s="223"/>
      <c r="N30" s="235"/>
      <c r="O30" s="236"/>
      <c r="P30" s="237"/>
      <c r="Q30" s="224" t="str">
        <f>IF(ISERROR(N30/M30),"",N30/M30)</f>
        <v/>
      </c>
      <c r="R30" s="223"/>
      <c r="S30" s="233"/>
      <c r="T30" s="234"/>
      <c r="U30" s="224" t="str">
        <f>IF(ISERROR(S30/R30),"",S30/R30)</f>
        <v/>
      </c>
      <c r="V30" s="272"/>
      <c r="W30" s="273"/>
      <c r="X30" s="273"/>
      <c r="Y30" s="274"/>
      <c r="Z30" s="231" t="s">
        <v>213</v>
      </c>
      <c r="AA30" s="113"/>
      <c r="AB30" s="113"/>
      <c r="AC30" s="113"/>
      <c r="AD30" s="113"/>
      <c r="AE30" s="113"/>
      <c r="AF30" s="113"/>
      <c r="AG30" s="113"/>
    </row>
    <row r="31" spans="1:33" ht="23.25" customHeight="1" x14ac:dyDescent="0.15">
      <c r="A31" s="219" t="s">
        <v>200</v>
      </c>
      <c r="B31" s="220" t="s">
        <v>128</v>
      </c>
      <c r="C31" s="221" t="s">
        <v>183</v>
      </c>
      <c r="D31" s="222" t="s">
        <v>181</v>
      </c>
      <c r="E31" s="223">
        <v>4474</v>
      </c>
      <c r="F31" s="233">
        <v>246070</v>
      </c>
      <c r="G31" s="234"/>
      <c r="H31" s="224">
        <f t="shared" ref="H31:H35" si="0">IF(ISERROR(F31/E31),"",F31/E31)</f>
        <v>55</v>
      </c>
      <c r="I31" s="223"/>
      <c r="J31" s="233"/>
      <c r="K31" s="234"/>
      <c r="L31" s="224"/>
      <c r="M31" s="223"/>
      <c r="N31" s="243"/>
      <c r="O31" s="244"/>
      <c r="P31" s="245"/>
      <c r="Q31" s="224" t="str">
        <f t="shared" ref="Q31:Q33" si="1">IF(ISERROR(N31/M31),"",N31/M31)</f>
        <v/>
      </c>
      <c r="R31" s="223"/>
      <c r="S31" s="233"/>
      <c r="T31" s="234"/>
      <c r="U31" s="224" t="s">
        <v>182</v>
      </c>
      <c r="V31" s="240"/>
      <c r="W31" s="241"/>
      <c r="X31" s="241"/>
      <c r="Y31" s="242"/>
      <c r="Z31" s="200"/>
      <c r="AA31" s="113"/>
      <c r="AB31" s="113"/>
      <c r="AC31" s="113"/>
      <c r="AD31" s="113"/>
      <c r="AE31" s="113"/>
      <c r="AF31" s="113"/>
      <c r="AG31" s="113"/>
    </row>
    <row r="32" spans="1:33" ht="23.25" customHeight="1" x14ac:dyDescent="0.15">
      <c r="A32" s="219" t="s">
        <v>210</v>
      </c>
      <c r="B32" s="220" t="s">
        <v>128</v>
      </c>
      <c r="C32" s="221" t="s">
        <v>183</v>
      </c>
      <c r="D32" s="222" t="s">
        <v>181</v>
      </c>
      <c r="E32" s="223">
        <v>4042</v>
      </c>
      <c r="F32" s="233">
        <v>222310</v>
      </c>
      <c r="G32" s="234"/>
      <c r="H32" s="224">
        <f t="shared" si="0"/>
        <v>55</v>
      </c>
      <c r="I32" s="223"/>
      <c r="J32" s="233"/>
      <c r="K32" s="234"/>
      <c r="L32" s="224" t="s">
        <v>182</v>
      </c>
      <c r="M32" s="223"/>
      <c r="N32" s="243"/>
      <c r="O32" s="244"/>
      <c r="P32" s="245"/>
      <c r="Q32" s="224" t="str">
        <f t="shared" si="1"/>
        <v/>
      </c>
      <c r="R32" s="223"/>
      <c r="S32" s="233"/>
      <c r="T32" s="234"/>
      <c r="U32" s="224" t="s">
        <v>182</v>
      </c>
      <c r="V32" s="240"/>
      <c r="W32" s="241"/>
      <c r="X32" s="241"/>
      <c r="Y32" s="242"/>
      <c r="Z32" s="196"/>
      <c r="AA32" s="113"/>
      <c r="AB32" s="113"/>
      <c r="AC32" s="113"/>
      <c r="AD32" s="113"/>
      <c r="AE32" s="113"/>
      <c r="AF32" s="113"/>
      <c r="AG32" s="113"/>
    </row>
    <row r="33" spans="1:33" ht="23.25" customHeight="1" x14ac:dyDescent="0.15">
      <c r="A33" s="232" t="s">
        <v>211</v>
      </c>
      <c r="B33" s="220" t="s">
        <v>128</v>
      </c>
      <c r="C33" s="221" t="s">
        <v>36</v>
      </c>
      <c r="D33" s="222"/>
      <c r="E33" s="223"/>
      <c r="F33" s="235"/>
      <c r="G33" s="237"/>
      <c r="H33" s="224" t="str">
        <f t="shared" si="0"/>
        <v/>
      </c>
      <c r="I33" s="223"/>
      <c r="J33" s="233"/>
      <c r="K33" s="234"/>
      <c r="L33" s="224"/>
      <c r="M33" s="223">
        <v>1800</v>
      </c>
      <c r="N33" s="235">
        <v>432000</v>
      </c>
      <c r="O33" s="236"/>
      <c r="P33" s="237"/>
      <c r="Q33" s="224">
        <f t="shared" si="1"/>
        <v>240</v>
      </c>
      <c r="R33" s="223"/>
      <c r="S33" s="233"/>
      <c r="T33" s="234"/>
      <c r="U33" s="224" t="str">
        <f>IF(ISERROR(S33/R33),"",S33/R33)</f>
        <v/>
      </c>
      <c r="V33" s="240"/>
      <c r="W33" s="241"/>
      <c r="X33" s="241"/>
      <c r="Y33" s="242"/>
      <c r="Z33" s="219"/>
      <c r="AA33" s="113"/>
      <c r="AB33" s="113"/>
      <c r="AC33" s="113"/>
      <c r="AD33" s="113"/>
      <c r="AE33" s="113"/>
      <c r="AF33" s="113"/>
      <c r="AG33" s="113"/>
    </row>
    <row r="34" spans="1:33" ht="23.25" customHeight="1" x14ac:dyDescent="0.15">
      <c r="A34" s="219" t="s">
        <v>210</v>
      </c>
      <c r="B34" s="220" t="s">
        <v>128</v>
      </c>
      <c r="C34" s="221" t="s">
        <v>36</v>
      </c>
      <c r="D34" s="196"/>
      <c r="E34" s="198"/>
      <c r="F34" s="238"/>
      <c r="G34" s="239"/>
      <c r="H34" s="195"/>
      <c r="I34" s="198"/>
      <c r="J34" s="238"/>
      <c r="K34" s="239"/>
      <c r="L34" s="195" t="s">
        <v>182</v>
      </c>
      <c r="M34" s="198"/>
      <c r="N34" s="272"/>
      <c r="O34" s="273"/>
      <c r="P34" s="274"/>
      <c r="Q34" s="195" t="s">
        <v>182</v>
      </c>
      <c r="R34" s="223">
        <v>1000</v>
      </c>
      <c r="S34" s="233">
        <v>220000</v>
      </c>
      <c r="T34" s="234"/>
      <c r="U34" s="224">
        <f>IF(ISERROR(S34/R34),"",S34/R34)</f>
        <v>220</v>
      </c>
      <c r="V34" s="240"/>
      <c r="W34" s="241"/>
      <c r="X34" s="241"/>
      <c r="Y34" s="242"/>
      <c r="Z34" s="219" t="s">
        <v>212</v>
      </c>
      <c r="AA34" s="113"/>
      <c r="AB34" s="113"/>
      <c r="AC34" s="113"/>
      <c r="AD34" s="113"/>
      <c r="AE34" s="113"/>
      <c r="AF34" s="113"/>
      <c r="AG34" s="113"/>
    </row>
    <row r="35" spans="1:33" ht="23.25" customHeight="1" x14ac:dyDescent="0.15">
      <c r="A35" s="219" t="s">
        <v>197</v>
      </c>
      <c r="B35" s="199"/>
      <c r="C35" s="197"/>
      <c r="D35" s="196"/>
      <c r="E35" s="223">
        <v>1000</v>
      </c>
      <c r="F35" s="233">
        <v>216000</v>
      </c>
      <c r="G35" s="234"/>
      <c r="H35" s="224">
        <f t="shared" si="0"/>
        <v>216</v>
      </c>
      <c r="I35" s="223">
        <v>1000</v>
      </c>
      <c r="J35" s="233">
        <v>216000</v>
      </c>
      <c r="K35" s="234"/>
      <c r="L35" s="224">
        <f t="shared" ref="L35" si="2">IF(ISERROR(J35/I35),"",J35/I35)</f>
        <v>216</v>
      </c>
      <c r="M35" s="198"/>
      <c r="N35" s="275"/>
      <c r="O35" s="276"/>
      <c r="P35" s="277"/>
      <c r="Q35" s="195"/>
      <c r="R35" s="198"/>
      <c r="S35" s="238"/>
      <c r="T35" s="239"/>
      <c r="U35" s="195"/>
      <c r="V35" s="240"/>
      <c r="W35" s="241"/>
      <c r="X35" s="241"/>
      <c r="Y35" s="242"/>
      <c r="Z35" s="202"/>
      <c r="AA35" s="113"/>
      <c r="AB35" s="113"/>
      <c r="AC35" s="113"/>
      <c r="AD35" s="113"/>
      <c r="AE35" s="113"/>
      <c r="AF35" s="113"/>
      <c r="AG35" s="113"/>
    </row>
    <row r="36" spans="1:33" ht="23.25" customHeight="1" x14ac:dyDescent="0.15">
      <c r="A36" s="201"/>
      <c r="B36" s="199"/>
      <c r="C36" s="197"/>
      <c r="D36" s="196"/>
      <c r="E36" s="198"/>
      <c r="F36" s="238"/>
      <c r="G36" s="239"/>
      <c r="H36" s="195" t="s">
        <v>182</v>
      </c>
      <c r="I36" s="198"/>
      <c r="J36" s="238"/>
      <c r="K36" s="239"/>
      <c r="L36" s="195" t="s">
        <v>182</v>
      </c>
      <c r="M36" s="198"/>
      <c r="N36" s="272"/>
      <c r="O36" s="273"/>
      <c r="P36" s="274"/>
      <c r="Q36" s="195" t="s">
        <v>182</v>
      </c>
      <c r="R36" s="198"/>
      <c r="S36" s="238"/>
      <c r="T36" s="239"/>
      <c r="U36" s="195" t="s">
        <v>182</v>
      </c>
      <c r="V36" s="240"/>
      <c r="W36" s="241"/>
      <c r="X36" s="241"/>
      <c r="Y36" s="242"/>
      <c r="Z36" s="196"/>
      <c r="AA36" s="113"/>
      <c r="AB36" s="113"/>
      <c r="AC36" s="113"/>
      <c r="AD36" s="113"/>
      <c r="AE36" s="113"/>
      <c r="AF36" s="113"/>
      <c r="AG36" s="113"/>
    </row>
    <row r="37" spans="1:33" ht="23.25" customHeight="1" x14ac:dyDescent="0.15">
      <c r="A37" s="144"/>
      <c r="B37" s="147"/>
      <c r="C37" s="145"/>
      <c r="D37" s="144"/>
      <c r="E37" s="146"/>
      <c r="F37" s="275"/>
      <c r="G37" s="277"/>
      <c r="H37" s="119"/>
      <c r="I37" s="146"/>
      <c r="J37" s="238"/>
      <c r="K37" s="239"/>
      <c r="L37" s="119"/>
      <c r="M37" s="146"/>
      <c r="N37" s="272"/>
      <c r="O37" s="273"/>
      <c r="P37" s="274"/>
      <c r="Q37" s="119"/>
      <c r="R37" s="146"/>
      <c r="S37" s="275"/>
      <c r="T37" s="277"/>
      <c r="U37" s="119"/>
      <c r="V37" s="240"/>
      <c r="W37" s="241"/>
      <c r="X37" s="241"/>
      <c r="Y37" s="242"/>
      <c r="Z37" s="144"/>
      <c r="AA37" s="113"/>
      <c r="AB37" s="113"/>
      <c r="AC37" s="113"/>
      <c r="AD37" s="113"/>
      <c r="AE37" s="113"/>
      <c r="AF37" s="113"/>
      <c r="AG37" s="113"/>
    </row>
    <row r="38" spans="1:33" ht="23.25" customHeight="1" x14ac:dyDescent="0.15">
      <c r="A38" s="144"/>
      <c r="B38" s="147"/>
      <c r="C38" s="145"/>
      <c r="D38" s="144"/>
      <c r="E38" s="146"/>
      <c r="F38" s="238"/>
      <c r="G38" s="239"/>
      <c r="H38" s="119" t="s">
        <v>182</v>
      </c>
      <c r="I38" s="146"/>
      <c r="J38" s="238"/>
      <c r="K38" s="239"/>
      <c r="L38" s="119" t="s">
        <v>182</v>
      </c>
      <c r="M38" s="146"/>
      <c r="N38" s="272"/>
      <c r="O38" s="273"/>
      <c r="P38" s="274"/>
      <c r="Q38" s="119" t="s">
        <v>182</v>
      </c>
      <c r="R38" s="146"/>
      <c r="S38" s="238"/>
      <c r="T38" s="239"/>
      <c r="U38" s="119" t="s">
        <v>182</v>
      </c>
      <c r="V38" s="240"/>
      <c r="W38" s="241"/>
      <c r="X38" s="241"/>
      <c r="Y38" s="242"/>
      <c r="Z38" s="144"/>
      <c r="AA38" s="113"/>
      <c r="AB38" s="113"/>
      <c r="AC38" s="113"/>
      <c r="AD38" s="113"/>
      <c r="AE38" s="113"/>
      <c r="AF38" s="113"/>
      <c r="AG38" s="113"/>
    </row>
    <row r="39" spans="1:33" ht="21" customHeight="1" x14ac:dyDescent="0.15">
      <c r="A39" s="269" t="s">
        <v>102</v>
      </c>
      <c r="B39" s="270"/>
      <c r="C39" s="270"/>
      <c r="D39" s="271"/>
      <c r="E39" s="150">
        <f>SUM(E30:E35)</f>
        <v>137770</v>
      </c>
      <c r="F39" s="258">
        <f>SUM(F30:G35)</f>
        <v>25921277</v>
      </c>
      <c r="G39" s="259"/>
      <c r="H39" s="117"/>
      <c r="I39" s="230">
        <f>SUM(I30:I35)</f>
        <v>1000</v>
      </c>
      <c r="J39" s="258">
        <f>SUM(J30:K35)</f>
        <v>216000</v>
      </c>
      <c r="K39" s="259"/>
      <c r="L39" s="117"/>
      <c r="M39" s="150">
        <v>1800</v>
      </c>
      <c r="N39" s="258">
        <v>432000</v>
      </c>
      <c r="O39" s="290"/>
      <c r="P39" s="259"/>
      <c r="Q39" s="117"/>
      <c r="R39" s="230">
        <f>SUM(R30:R35)</f>
        <v>1000</v>
      </c>
      <c r="S39" s="289">
        <f>SUM(S30:T34)</f>
        <v>220000</v>
      </c>
      <c r="T39" s="289"/>
      <c r="U39" s="117"/>
      <c r="V39" s="249">
        <v>0</v>
      </c>
      <c r="W39" s="250"/>
      <c r="X39" s="250"/>
      <c r="Y39" s="250"/>
      <c r="Z39" s="118"/>
      <c r="AA39" s="113"/>
      <c r="AB39" s="113"/>
      <c r="AC39" s="113"/>
      <c r="AD39" s="113"/>
      <c r="AE39" s="113"/>
      <c r="AF39" s="113"/>
      <c r="AG39" s="113"/>
    </row>
    <row r="40" spans="1:33" ht="21" customHeight="1" x14ac:dyDescent="0.15">
      <c r="A40" s="269" t="s">
        <v>103</v>
      </c>
      <c r="B40" s="270"/>
      <c r="C40" s="270"/>
      <c r="D40" s="271"/>
      <c r="E40" s="150">
        <f>SUM(E30:E35)</f>
        <v>137770</v>
      </c>
      <c r="F40" s="251">
        <f>SUM(F30:G35)</f>
        <v>25921277</v>
      </c>
      <c r="G40" s="252"/>
      <c r="H40" s="117"/>
      <c r="I40" s="230">
        <f>SUM(I30:I35)</f>
        <v>1000</v>
      </c>
      <c r="J40" s="251">
        <f>SUM(J30:K35)</f>
        <v>216000</v>
      </c>
      <c r="K40" s="252"/>
      <c r="L40" s="117"/>
      <c r="M40" s="150">
        <v>1800</v>
      </c>
      <c r="N40" s="253">
        <v>432000</v>
      </c>
      <c r="O40" s="255"/>
      <c r="P40" s="254"/>
      <c r="Q40" s="117"/>
      <c r="R40" s="230">
        <f>SUM(R30:R35)</f>
        <v>1000</v>
      </c>
      <c r="S40" s="253">
        <f>SUM(S30:T34)</f>
        <v>220000</v>
      </c>
      <c r="T40" s="254"/>
      <c r="U40" s="117"/>
      <c r="V40" s="253">
        <v>0</v>
      </c>
      <c r="W40" s="255"/>
      <c r="X40" s="255"/>
      <c r="Y40" s="254"/>
      <c r="Z40" s="118"/>
      <c r="AA40" s="113"/>
      <c r="AB40" s="113"/>
      <c r="AC40" s="113"/>
      <c r="AD40" s="113"/>
      <c r="AE40" s="113"/>
      <c r="AF40" s="113"/>
      <c r="AG40" s="113"/>
    </row>
    <row r="41" spans="1:33" ht="21" customHeight="1" x14ac:dyDescent="0.15">
      <c r="A41" s="269" t="s">
        <v>185</v>
      </c>
      <c r="B41" s="270"/>
      <c r="C41" s="270"/>
      <c r="D41" s="271"/>
      <c r="E41" s="142" t="s">
        <v>110</v>
      </c>
      <c r="F41" s="246" t="s">
        <v>110</v>
      </c>
      <c r="G41" s="247"/>
      <c r="H41" s="118"/>
      <c r="I41" s="142" t="s">
        <v>110</v>
      </c>
      <c r="J41" s="246" t="s">
        <v>110</v>
      </c>
      <c r="K41" s="247"/>
      <c r="L41" s="118"/>
      <c r="M41" s="142" t="s">
        <v>110</v>
      </c>
      <c r="N41" s="246" t="s">
        <v>110</v>
      </c>
      <c r="O41" s="256"/>
      <c r="P41" s="257"/>
      <c r="Q41" s="118"/>
      <c r="R41" s="142" t="s">
        <v>110</v>
      </c>
      <c r="S41" s="246" t="s">
        <v>110</v>
      </c>
      <c r="T41" s="247"/>
      <c r="U41" s="118"/>
      <c r="V41" s="246"/>
      <c r="W41" s="248"/>
      <c r="X41" s="248"/>
      <c r="Y41" s="247"/>
      <c r="Z41" s="118"/>
      <c r="AA41" s="113"/>
      <c r="AB41" s="113"/>
      <c r="AC41" s="113"/>
      <c r="AD41" s="113"/>
      <c r="AE41" s="113"/>
      <c r="AF41" s="113"/>
      <c r="AG41" s="113"/>
    </row>
    <row r="42" spans="1:33" ht="3.75" customHeight="1" x14ac:dyDescent="0.15">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3"/>
      <c r="AB42" s="113"/>
      <c r="AC42" s="113"/>
      <c r="AD42" s="113"/>
      <c r="AE42" s="113"/>
      <c r="AF42" s="113"/>
      <c r="AG42" s="113"/>
    </row>
  </sheetData>
  <sheetProtection sheet="1" selectLockedCells="1"/>
  <mergeCells count="120">
    <mergeCell ref="K15:Z15"/>
    <mergeCell ref="F27:G27"/>
    <mergeCell ref="J27:K27"/>
    <mergeCell ref="A41:D41"/>
    <mergeCell ref="A40:D40"/>
    <mergeCell ref="N27:P27"/>
    <mergeCell ref="Z28:Z29"/>
    <mergeCell ref="A11:B11"/>
    <mergeCell ref="Q14:S14"/>
    <mergeCell ref="E18:G18"/>
    <mergeCell ref="R21:U21"/>
    <mergeCell ref="V21:Y21"/>
    <mergeCell ref="F22:H22"/>
    <mergeCell ref="J22:L22"/>
    <mergeCell ref="S22:U22"/>
    <mergeCell ref="V22:Y22"/>
    <mergeCell ref="E16:G16"/>
    <mergeCell ref="B21:B23"/>
    <mergeCell ref="D21:H21"/>
    <mergeCell ref="N23:Q23"/>
    <mergeCell ref="N22:Q22"/>
    <mergeCell ref="B18:C18"/>
    <mergeCell ref="B16:C16"/>
    <mergeCell ref="A21:A23"/>
    <mergeCell ref="H18:J18"/>
    <mergeCell ref="I21:L21"/>
    <mergeCell ref="M21:Q21"/>
    <mergeCell ref="A20:Z20"/>
    <mergeCell ref="C21:C23"/>
    <mergeCell ref="C27:C29"/>
    <mergeCell ref="V23:Y23"/>
    <mergeCell ref="N24:Q24"/>
    <mergeCell ref="F24:H24"/>
    <mergeCell ref="J24:L24"/>
    <mergeCell ref="S24:U24"/>
    <mergeCell ref="V24:Y24"/>
    <mergeCell ref="S23:U23"/>
    <mergeCell ref="J28:K28"/>
    <mergeCell ref="S28:T28"/>
    <mergeCell ref="V28:Y28"/>
    <mergeCell ref="F29:G29"/>
    <mergeCell ref="J29:K29"/>
    <mergeCell ref="S29:T29"/>
    <mergeCell ref="A26:Z26"/>
    <mergeCell ref="A27:A29"/>
    <mergeCell ref="B27:B29"/>
    <mergeCell ref="F23:H23"/>
    <mergeCell ref="J23:L23"/>
    <mergeCell ref="V27:Y27"/>
    <mergeCell ref="F28:G28"/>
    <mergeCell ref="N29:P29"/>
    <mergeCell ref="N28:P28"/>
    <mergeCell ref="J39:K39"/>
    <mergeCell ref="S39:T39"/>
    <mergeCell ref="N38:P38"/>
    <mergeCell ref="N39:P39"/>
    <mergeCell ref="F37:G37"/>
    <mergeCell ref="J37:K37"/>
    <mergeCell ref="S37:T37"/>
    <mergeCell ref="V37:Y37"/>
    <mergeCell ref="F32:G32"/>
    <mergeCell ref="F30:G30"/>
    <mergeCell ref="J30:K30"/>
    <mergeCell ref="S30:T30"/>
    <mergeCell ref="V30:Y30"/>
    <mergeCell ref="F31:G31"/>
    <mergeCell ref="J31:K31"/>
    <mergeCell ref="S31:T31"/>
    <mergeCell ref="V31:Y31"/>
    <mergeCell ref="N30:P30"/>
    <mergeCell ref="N31:P31"/>
    <mergeCell ref="N36:P36"/>
    <mergeCell ref="H16:J16"/>
    <mergeCell ref="K18:M18"/>
    <mergeCell ref="N18:O18"/>
    <mergeCell ref="K16:Y16"/>
    <mergeCell ref="P18:Z18"/>
    <mergeCell ref="A1:Z7"/>
    <mergeCell ref="A39:D39"/>
    <mergeCell ref="N37:P37"/>
    <mergeCell ref="F38:G38"/>
    <mergeCell ref="J38:K38"/>
    <mergeCell ref="S38:T38"/>
    <mergeCell ref="V38:Y38"/>
    <mergeCell ref="V34:Y34"/>
    <mergeCell ref="V32:Y32"/>
    <mergeCell ref="J35:K35"/>
    <mergeCell ref="S35:T35"/>
    <mergeCell ref="V35:Y35"/>
    <mergeCell ref="N34:P34"/>
    <mergeCell ref="N35:P35"/>
    <mergeCell ref="F36:G36"/>
    <mergeCell ref="J36:K36"/>
    <mergeCell ref="S36:T36"/>
    <mergeCell ref="V36:Y36"/>
    <mergeCell ref="S27:T27"/>
    <mergeCell ref="F41:G41"/>
    <mergeCell ref="J41:K41"/>
    <mergeCell ref="S41:T41"/>
    <mergeCell ref="V41:Y41"/>
    <mergeCell ref="V39:Y39"/>
    <mergeCell ref="F40:G40"/>
    <mergeCell ref="J40:K40"/>
    <mergeCell ref="S40:T40"/>
    <mergeCell ref="V40:Y40"/>
    <mergeCell ref="N40:P40"/>
    <mergeCell ref="N41:P41"/>
    <mergeCell ref="F39:G39"/>
    <mergeCell ref="F35:G35"/>
    <mergeCell ref="N33:P33"/>
    <mergeCell ref="F34:G34"/>
    <mergeCell ref="J32:K32"/>
    <mergeCell ref="S32:T32"/>
    <mergeCell ref="S33:T33"/>
    <mergeCell ref="V33:Y33"/>
    <mergeCell ref="N32:P32"/>
    <mergeCell ref="J34:K34"/>
    <mergeCell ref="S34:T34"/>
    <mergeCell ref="F33:G33"/>
    <mergeCell ref="J33:K33"/>
  </mergeCells>
  <phoneticPr fontId="1"/>
  <conditionalFormatting sqref="E41:G41 I41:K41 R41:T41 V41 M41:N41">
    <cfRule type="containsText" dxfId="110" priority="7" operator="containsText" text="NG">
      <formula>NOT(ISERROR(SEARCH("NG",E41)))</formula>
    </cfRule>
  </conditionalFormatting>
  <dataValidations count="1">
    <dataValidation errorStyle="information" allowBlank="1" showInputMessage="1" showErrorMessage="1" sqref="Z30:Z38" xr:uid="{00000000-0002-0000-0000-000000000000}"/>
  </dataValidations>
  <printOptions horizontalCentered="1" verticalCentered="1"/>
  <pageMargins left="0.78740157480314965" right="0.78740157480314965" top="0.55118110236220474" bottom="0.35433070866141736" header="0.31496062992125984" footer="0.31496062992125984"/>
  <pageSetup paperSize="9" scale="69"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リスト!$A$2:$A$5</xm:f>
          </x14:formula1>
          <xm:sqref>B30:B38</xm:sqref>
        </x14:dataValidation>
        <x14:dataValidation type="list" allowBlank="1" showInputMessage="1" showErrorMessage="1" xr:uid="{00000000-0002-0000-0000-000002000000}">
          <x14:formula1>
            <xm:f>リスト!$B$2:$B$8</xm:f>
          </x14:formula1>
          <xm:sqref>C33:C38 C30:C31</xm:sqref>
        </x14:dataValidation>
        <x14:dataValidation type="list" errorStyle="information" allowBlank="1" showInputMessage="1" showErrorMessage="1" xr:uid="{00000000-0002-0000-0000-000003000000}">
          <x14:formula1>
            <xm:f>リスト!$F$3:$F$65</xm:f>
          </x14:formula1>
          <xm:sqref>A30:A38</xm:sqref>
        </x14:dataValidation>
        <x14:dataValidation type="list" allowBlank="1" showInputMessage="1" xr:uid="{00000000-0002-0000-0000-000004000000}">
          <x14:formula1>
            <xm:f>リスト!$B$2:$B$8</xm:f>
          </x14:formula1>
          <xm:sqref>C32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41"/>
  <sheetViews>
    <sheetView topLeftCell="A217" workbookViewId="0">
      <selection activeCell="C241" sqref="C241"/>
    </sheetView>
  </sheetViews>
  <sheetFormatPr defaultRowHeight="13.5" x14ac:dyDescent="0.15"/>
  <cols>
    <col min="1" max="16384" width="9" style="114"/>
  </cols>
  <sheetData>
    <row r="1" spans="1:7" ht="40.5" x14ac:dyDescent="0.15">
      <c r="C1" s="152" t="s">
        <v>36</v>
      </c>
      <c r="D1" s="152" t="s">
        <v>37</v>
      </c>
      <c r="E1" s="152" t="s">
        <v>38</v>
      </c>
      <c r="F1" s="161" t="s">
        <v>131</v>
      </c>
      <c r="G1" s="154" t="s">
        <v>39</v>
      </c>
    </row>
    <row r="2" spans="1:7" x14ac:dyDescent="0.15">
      <c r="C2" s="155"/>
      <c r="D2" s="155"/>
      <c r="E2" s="155"/>
      <c r="F2" s="175"/>
      <c r="G2" s="176"/>
    </row>
    <row r="3" spans="1:7" x14ac:dyDescent="0.15">
      <c r="A3" s="114">
        <v>1</v>
      </c>
      <c r="B3" s="114">
        <v>1</v>
      </c>
      <c r="C3" s="155" t="str">
        <f>IF(ページ1!$D22="飼料用米","-",IF(ページ1!$D22="米粉用米","-","１等"))</f>
        <v>１等</v>
      </c>
      <c r="D3" s="155" t="str">
        <f>IF(ページ1!$D22="飼料用米","-",IF(ページ1!$D22="米粉用米","-","２等"))</f>
        <v>２等</v>
      </c>
      <c r="E3" s="155" t="str">
        <f>IF(ページ1!$D22="飼料用米","-",IF(ページ1!$D22="米粉用米","-","３等"))</f>
        <v>３等</v>
      </c>
      <c r="F3" s="155" t="str">
        <f>IF(ページ1!$D22="飼料用米","-",IF(ページ1!$D22="米粉用米","-","規格外
(色下・中間米含む)"))</f>
        <v>規格外
(色下・中間米含む)</v>
      </c>
      <c r="G3" s="155" t="str">
        <f>IF(ページ1!$D22="飼料用米","-",IF(ページ1!$D22="米粉用米","-","くず"))</f>
        <v>くず</v>
      </c>
    </row>
    <row r="4" spans="1:7" x14ac:dyDescent="0.15">
      <c r="C4" s="155"/>
      <c r="D4" s="155"/>
      <c r="E4" s="155"/>
      <c r="F4" s="155"/>
      <c r="G4" s="155"/>
    </row>
    <row r="5" spans="1:7" x14ac:dyDescent="0.15">
      <c r="A5" s="114">
        <v>1</v>
      </c>
      <c r="B5" s="114">
        <v>2</v>
      </c>
      <c r="C5" s="155" t="str">
        <f>IF(ページ1!$D24="飼料用米","-",IF(ページ1!$D24="米粉用米","-","１等"))</f>
        <v>１等</v>
      </c>
      <c r="D5" s="155" t="str">
        <f>IF(ページ1!$D24="飼料用米","-",IF(ページ1!$D24="米粉用米","-","２等"))</f>
        <v>２等</v>
      </c>
      <c r="E5" s="155" t="str">
        <f>IF(ページ1!$D24="飼料用米","-",IF(ページ1!$D24="米粉用米","-","３等"))</f>
        <v>３等</v>
      </c>
      <c r="F5" s="155" t="str">
        <f>IF(ページ1!$D24="飼料用米","-",IF(ページ1!$D24="米粉用米","-","規格外
(色下・中間米含む)"))</f>
        <v>規格外
(色下・中間米含む)</v>
      </c>
      <c r="G5" s="155" t="str">
        <f>IF(ページ1!$D24="飼料用米","-",IF(ページ1!$D24="米粉用米","-","くず"))</f>
        <v>くず</v>
      </c>
    </row>
    <row r="6" spans="1:7" x14ac:dyDescent="0.15">
      <c r="C6" s="155"/>
      <c r="D6" s="155"/>
      <c r="E6" s="155"/>
      <c r="F6" s="155"/>
      <c r="G6" s="155"/>
    </row>
    <row r="7" spans="1:7" x14ac:dyDescent="0.15">
      <c r="A7" s="114">
        <v>1</v>
      </c>
      <c r="B7" s="114">
        <v>3</v>
      </c>
      <c r="C7" s="155" t="str">
        <f>IF(ページ1!$D26="飼料用米","-",IF(ページ1!$D26="米粉用米","-","１等"))</f>
        <v>１等</v>
      </c>
      <c r="D7" s="155" t="str">
        <f>IF(ページ1!$D26="飼料用米","-",IF(ページ1!$D26="米粉用米","-","２等"))</f>
        <v>２等</v>
      </c>
      <c r="E7" s="155" t="str">
        <f>IF(ページ1!$D26="飼料用米","-",IF(ページ1!$D26="米粉用米","-","３等"))</f>
        <v>３等</v>
      </c>
      <c r="F7" s="155" t="str">
        <f>IF(ページ1!$D26="飼料用米","-",IF(ページ1!$D26="米粉用米","-","規格外
(色下・中間米含む)"))</f>
        <v>規格外
(色下・中間米含む)</v>
      </c>
      <c r="G7" s="155" t="str">
        <f>IF(ページ1!$D26="飼料用米","-",IF(ページ1!$D26="米粉用米","-","くず"))</f>
        <v>くず</v>
      </c>
    </row>
    <row r="8" spans="1:7" x14ac:dyDescent="0.15">
      <c r="C8" s="155"/>
      <c r="D8" s="155"/>
      <c r="E8" s="155"/>
      <c r="F8" s="155"/>
      <c r="G8" s="155"/>
    </row>
    <row r="9" spans="1:7" x14ac:dyDescent="0.15">
      <c r="A9" s="114">
        <v>1</v>
      </c>
      <c r="B9" s="114">
        <v>4</v>
      </c>
      <c r="C9" s="155" t="str">
        <f>IF(ページ1!$D28="飼料用米","-",IF(ページ1!$D28="米粉用米","-","１等"))</f>
        <v>１等</v>
      </c>
      <c r="D9" s="155" t="str">
        <f>IF(ページ1!$D28="飼料用米","-",IF(ページ1!$D28="米粉用米","-","２等"))</f>
        <v>２等</v>
      </c>
      <c r="E9" s="155" t="str">
        <f>IF(ページ1!$D28="飼料用米","-",IF(ページ1!$D28="米粉用米","-","３等"))</f>
        <v>３等</v>
      </c>
      <c r="F9" s="155" t="str">
        <f>IF(ページ1!$D28="飼料用米","-",IF(ページ1!$D28="米粉用米","-","規格外
(色下・中間米含む)"))</f>
        <v>規格外
(色下・中間米含む)</v>
      </c>
      <c r="G9" s="155" t="str">
        <f>IF(ページ1!$D28="飼料用米","-",IF(ページ1!$D28="米粉用米","-","くず"))</f>
        <v>くず</v>
      </c>
    </row>
    <row r="10" spans="1:7" x14ac:dyDescent="0.15">
      <c r="C10" s="155"/>
      <c r="D10" s="155"/>
      <c r="E10" s="155"/>
      <c r="F10" s="155"/>
      <c r="G10" s="155"/>
    </row>
    <row r="11" spans="1:7" x14ac:dyDescent="0.15">
      <c r="A11" s="114">
        <v>1</v>
      </c>
      <c r="B11" s="114">
        <v>5</v>
      </c>
      <c r="C11" s="155" t="str">
        <f>IF(ページ1!$D30="飼料用米","-",IF(ページ1!$D30="米粉用米","-","１等"))</f>
        <v>１等</v>
      </c>
      <c r="D11" s="155" t="str">
        <f>IF(ページ1!$D30="飼料用米","-",IF(ページ1!$D30="米粉用米","-","２等"))</f>
        <v>２等</v>
      </c>
      <c r="E11" s="155" t="str">
        <f>IF(ページ1!$D30="飼料用米","-",IF(ページ1!$D30="米粉用米","-","３等"))</f>
        <v>３等</v>
      </c>
      <c r="F11" s="155" t="str">
        <f>IF(ページ1!$D30="飼料用米","-",IF(ページ1!$D30="米粉用米","-","規格外
(色下・中間米含む)"))</f>
        <v>規格外
(色下・中間米含む)</v>
      </c>
      <c r="G11" s="155" t="str">
        <f>IF(ページ1!$D30="飼料用米","-",IF(ページ1!$D30="米粉用米","-","くず"))</f>
        <v>くず</v>
      </c>
    </row>
    <row r="12" spans="1:7" x14ac:dyDescent="0.15">
      <c r="C12" s="155"/>
      <c r="D12" s="155"/>
      <c r="E12" s="155"/>
      <c r="F12" s="155"/>
      <c r="G12" s="155"/>
    </row>
    <row r="13" spans="1:7" x14ac:dyDescent="0.15">
      <c r="A13" s="114">
        <v>1</v>
      </c>
      <c r="B13" s="114">
        <v>6</v>
      </c>
      <c r="C13" s="155" t="str">
        <f>IF(ページ1!$D32="飼料用米","-",IF(ページ1!$D32="米粉用米","-","１等"))</f>
        <v>１等</v>
      </c>
      <c r="D13" s="155" t="str">
        <f>IF(ページ1!$D32="飼料用米","-",IF(ページ1!$D32="米粉用米","-","２等"))</f>
        <v>２等</v>
      </c>
      <c r="E13" s="155" t="str">
        <f>IF(ページ1!$D32="飼料用米","-",IF(ページ1!$D32="米粉用米","-","３等"))</f>
        <v>３等</v>
      </c>
      <c r="F13" s="155" t="str">
        <f>IF(ページ1!$D32="飼料用米","-",IF(ページ1!$D32="米粉用米","-","規格外
(色下・中間米含む)"))</f>
        <v>規格外
(色下・中間米含む)</v>
      </c>
      <c r="G13" s="155" t="str">
        <f>IF(ページ1!$D32="飼料用米","-",IF(ページ1!$D32="米粉用米","-","くず"))</f>
        <v>くず</v>
      </c>
    </row>
    <row r="14" spans="1:7" x14ac:dyDescent="0.15">
      <c r="C14" s="155"/>
      <c r="D14" s="155"/>
      <c r="E14" s="155"/>
      <c r="F14" s="155"/>
      <c r="G14" s="155"/>
    </row>
    <row r="15" spans="1:7" x14ac:dyDescent="0.15">
      <c r="A15" s="114">
        <v>1</v>
      </c>
      <c r="B15" s="114">
        <v>7</v>
      </c>
      <c r="C15" s="155" t="str">
        <f>IF(ページ1!$D34="飼料用米","-",IF(ページ1!$D34="米粉用米","-","１等"))</f>
        <v>１等</v>
      </c>
      <c r="D15" s="155" t="str">
        <f>IF(ページ1!$D34="飼料用米","-",IF(ページ1!$D34="米粉用米","-","２等"))</f>
        <v>２等</v>
      </c>
      <c r="E15" s="155" t="str">
        <f>IF(ページ1!$D34="飼料用米","-",IF(ページ1!$D34="米粉用米","-","３等"))</f>
        <v>３等</v>
      </c>
      <c r="F15" s="155" t="str">
        <f>IF(ページ1!$D34="飼料用米","-",IF(ページ1!$D34="米粉用米","-","規格外
(色下・中間米含む)"))</f>
        <v>規格外
(色下・中間米含む)</v>
      </c>
      <c r="G15" s="155" t="str">
        <f>IF(ページ1!$D34="飼料用米","-",IF(ページ1!$D34="米粉用米","-","くず"))</f>
        <v>くず</v>
      </c>
    </row>
    <row r="16" spans="1:7" x14ac:dyDescent="0.15">
      <c r="C16" s="155"/>
      <c r="D16" s="155"/>
      <c r="E16" s="155"/>
      <c r="F16" s="155"/>
      <c r="G16" s="155"/>
    </row>
    <row r="17" spans="1:7" x14ac:dyDescent="0.15">
      <c r="A17" s="114">
        <v>1</v>
      </c>
      <c r="B17" s="114">
        <v>8</v>
      </c>
      <c r="C17" s="155" t="str">
        <f>IF(ページ1!$D36="飼料用米","-",IF(ページ1!$D36="米粉用米","-","１等"))</f>
        <v>１等</v>
      </c>
      <c r="D17" s="155" t="str">
        <f>IF(ページ1!$D36="飼料用米","-",IF(ページ1!$D36="米粉用米","-","２等"))</f>
        <v>２等</v>
      </c>
      <c r="E17" s="155" t="str">
        <f>IF(ページ1!$D36="飼料用米","-",IF(ページ1!$D36="米粉用米","-","３等"))</f>
        <v>３等</v>
      </c>
      <c r="F17" s="155" t="str">
        <f>IF(ページ1!$D36="飼料用米","-",IF(ページ1!$D36="米粉用米","-","規格外
(色下・中間米含む)"))</f>
        <v>規格外
(色下・中間米含む)</v>
      </c>
      <c r="G17" s="155" t="str">
        <f>IF(ページ1!$D36="飼料用米","-",IF(ページ1!$D36="米粉用米","-","くず"))</f>
        <v>くず</v>
      </c>
    </row>
    <row r="18" spans="1:7" x14ac:dyDescent="0.15">
      <c r="C18" s="155"/>
      <c r="D18" s="155"/>
      <c r="E18" s="155"/>
      <c r="F18" s="155"/>
      <c r="G18" s="155"/>
    </row>
    <row r="19" spans="1:7" x14ac:dyDescent="0.15">
      <c r="A19" s="114">
        <v>1</v>
      </c>
      <c r="B19" s="114">
        <v>9</v>
      </c>
      <c r="C19" s="155" t="str">
        <f>IF(ページ1!$D38="飼料用米","-",IF(ページ1!$D38="米粉用米","-","１等"))</f>
        <v>１等</v>
      </c>
      <c r="D19" s="155" t="str">
        <f>IF(ページ1!$D38="飼料用米","-",IF(ページ1!$D38="米粉用米","-","２等"))</f>
        <v>２等</v>
      </c>
      <c r="E19" s="155" t="str">
        <f>IF(ページ1!$D38="飼料用米","-",IF(ページ1!$D38="米粉用米","-","３等"))</f>
        <v>３等</v>
      </c>
      <c r="F19" s="155" t="str">
        <f>IF(ページ1!$D38="飼料用米","-",IF(ページ1!$D38="米粉用米","-","規格外
(色下・中間米含む)"))</f>
        <v>規格外
(色下・中間米含む)</v>
      </c>
      <c r="G19" s="155" t="str">
        <f>IF(ページ1!$D38="飼料用米","-",IF(ページ1!$D38="米粉用米","-","くず"))</f>
        <v>くず</v>
      </c>
    </row>
    <row r="20" spans="1:7" x14ac:dyDescent="0.15">
      <c r="C20" s="155"/>
      <c r="D20" s="155"/>
      <c r="E20" s="155"/>
      <c r="F20" s="155"/>
      <c r="G20" s="155"/>
    </row>
    <row r="21" spans="1:7" x14ac:dyDescent="0.15">
      <c r="A21" s="114">
        <v>1</v>
      </c>
      <c r="B21" s="114">
        <v>10</v>
      </c>
      <c r="C21" s="155" t="str">
        <f>IF(ページ1!$D40="飼料用米","-",IF(ページ1!$D40="米粉用米","-","１等"))</f>
        <v>１等</v>
      </c>
      <c r="D21" s="155" t="str">
        <f>IF(ページ1!$D40="飼料用米","-",IF(ページ1!$D40="米粉用米","-","２等"))</f>
        <v>２等</v>
      </c>
      <c r="E21" s="155" t="str">
        <f>IF(ページ1!$D40="飼料用米","-",IF(ページ1!$D40="米粉用米","-","３等"))</f>
        <v>３等</v>
      </c>
      <c r="F21" s="155" t="str">
        <f>IF(ページ1!$D40="飼料用米","-",IF(ページ1!$D40="米粉用米","-","規格外
(色下・中間米含む)"))</f>
        <v>規格外
(色下・中間米含む)</v>
      </c>
      <c r="G21" s="155" t="str">
        <f>IF(ページ1!$D40="飼料用米","-",IF(ページ1!$D40="米粉用米","-","くず"))</f>
        <v>くず</v>
      </c>
    </row>
    <row r="22" spans="1:7" x14ac:dyDescent="0.15">
      <c r="C22" s="155"/>
      <c r="D22" s="155"/>
      <c r="E22" s="155"/>
      <c r="F22" s="155"/>
      <c r="G22" s="155"/>
    </row>
    <row r="23" spans="1:7" x14ac:dyDescent="0.15">
      <c r="A23" s="114">
        <v>1</v>
      </c>
      <c r="B23" s="114">
        <v>11</v>
      </c>
      <c r="C23" s="155" t="str">
        <f>IF(ページ1!$D42="飼料用米","-",IF(ページ1!$D42="米粉用米","-","１等"))</f>
        <v>１等</v>
      </c>
      <c r="D23" s="155" t="str">
        <f>IF(ページ1!$D42="飼料用米","-",IF(ページ1!$D42="米粉用米","-","２等"))</f>
        <v>２等</v>
      </c>
      <c r="E23" s="155" t="str">
        <f>IF(ページ1!$D42="飼料用米","-",IF(ページ1!$D42="米粉用米","-","３等"))</f>
        <v>３等</v>
      </c>
      <c r="F23" s="155" t="str">
        <f>IF(ページ1!$D42="飼料用米","-",IF(ページ1!$D42="米粉用米","-","規格外
(色下・中間米含む)"))</f>
        <v>規格外
(色下・中間米含む)</v>
      </c>
      <c r="G23" s="155" t="str">
        <f>IF(ページ1!$D42="飼料用米","-",IF(ページ1!$D42="米粉用米","-","くず"))</f>
        <v>くず</v>
      </c>
    </row>
    <row r="24" spans="1:7" x14ac:dyDescent="0.15">
      <c r="C24" s="155"/>
      <c r="D24" s="155"/>
      <c r="E24" s="155"/>
      <c r="F24" s="155"/>
      <c r="G24" s="155"/>
    </row>
    <row r="25" spans="1:7" x14ac:dyDescent="0.15">
      <c r="A25" s="114">
        <v>1</v>
      </c>
      <c r="B25" s="114">
        <v>12</v>
      </c>
      <c r="C25" s="155" t="str">
        <f>IF(ページ1!$D44="飼料用米","-",IF(ページ1!$D44="米粉用米","-","１等"))</f>
        <v>１等</v>
      </c>
      <c r="D25" s="155" t="str">
        <f>IF(ページ1!$D44="飼料用米","-",IF(ページ1!$D44="米粉用米","-","２等"))</f>
        <v>２等</v>
      </c>
      <c r="E25" s="155" t="str">
        <f>IF(ページ1!$D44="飼料用米","-",IF(ページ1!$D44="米粉用米","-","３等"))</f>
        <v>３等</v>
      </c>
      <c r="F25" s="155" t="str">
        <f>IF(ページ1!$D44="飼料用米","-",IF(ページ1!$D44="米粉用米","-","規格外
(色下・中間米含む)"))</f>
        <v>規格外
(色下・中間米含む)</v>
      </c>
      <c r="G25" s="155" t="str">
        <f>IF(ページ1!$D44="飼料用米","-",IF(ページ1!$D44="米粉用米","-","くず"))</f>
        <v>くず</v>
      </c>
    </row>
    <row r="26" spans="1:7" x14ac:dyDescent="0.15">
      <c r="C26" s="155"/>
      <c r="D26" s="155"/>
      <c r="E26" s="155"/>
      <c r="F26" s="155"/>
      <c r="G26" s="155"/>
    </row>
    <row r="27" spans="1:7" x14ac:dyDescent="0.15">
      <c r="A27" s="114">
        <v>1</v>
      </c>
      <c r="B27" s="114">
        <v>13</v>
      </c>
      <c r="C27" s="155" t="str">
        <f>IF(ページ1!$D46="飼料用米","-",IF(ページ1!$D46="米粉用米","-","１等"))</f>
        <v>１等</v>
      </c>
      <c r="D27" s="155" t="str">
        <f>IF(ページ1!$D46="飼料用米","-",IF(ページ1!$D46="米粉用米","-","２等"))</f>
        <v>２等</v>
      </c>
      <c r="E27" s="155" t="str">
        <f>IF(ページ1!$D46="飼料用米","-",IF(ページ1!$D46="米粉用米","-","３等"))</f>
        <v>３等</v>
      </c>
      <c r="F27" s="155" t="str">
        <f>IF(ページ1!$D46="飼料用米","-",IF(ページ1!$D46="米粉用米","-","規格外
(色下・中間米含む)"))</f>
        <v>規格外
(色下・中間米含む)</v>
      </c>
      <c r="G27" s="155" t="str">
        <f>IF(ページ1!$D46="飼料用米","-",IF(ページ1!$D46="米粉用米","-","くず"))</f>
        <v>くず</v>
      </c>
    </row>
    <row r="28" spans="1:7" x14ac:dyDescent="0.15">
      <c r="C28" s="155"/>
      <c r="D28" s="155"/>
      <c r="E28" s="155"/>
      <c r="F28" s="155"/>
      <c r="G28" s="155"/>
    </row>
    <row r="29" spans="1:7" x14ac:dyDescent="0.15">
      <c r="A29" s="114">
        <v>1</v>
      </c>
      <c r="B29" s="114">
        <v>14</v>
      </c>
      <c r="C29" s="155" t="str">
        <f>IF(ページ1!$D48="飼料用米","-",IF(ページ1!$D48="米粉用米","-","１等"))</f>
        <v>１等</v>
      </c>
      <c r="D29" s="155" t="str">
        <f>IF(ページ1!$D48="飼料用米","-",IF(ページ1!$D48="米粉用米","-","２等"))</f>
        <v>２等</v>
      </c>
      <c r="E29" s="155" t="str">
        <f>IF(ページ1!$D48="飼料用米","-",IF(ページ1!$D48="米粉用米","-","３等"))</f>
        <v>３等</v>
      </c>
      <c r="F29" s="155" t="str">
        <f>IF(ページ1!$D48="飼料用米","-",IF(ページ1!$D48="米粉用米","-","規格外
(色下・中間米含む)"))</f>
        <v>規格外
(色下・中間米含む)</v>
      </c>
      <c r="G29" s="155" t="str">
        <f>IF(ページ1!$D48="飼料用米","-",IF(ページ1!$D48="米粉用米","-","くず"))</f>
        <v>くず</v>
      </c>
    </row>
    <row r="30" spans="1:7" x14ac:dyDescent="0.15">
      <c r="C30" s="155"/>
      <c r="D30" s="155"/>
      <c r="E30" s="155"/>
      <c r="F30" s="155"/>
      <c r="G30" s="155"/>
    </row>
    <row r="31" spans="1:7" x14ac:dyDescent="0.15">
      <c r="A31" s="114">
        <v>1</v>
      </c>
      <c r="B31" s="114">
        <v>15</v>
      </c>
      <c r="C31" s="155" t="str">
        <f>IF(ページ1!$D50="飼料用米","-",IF(ページ1!$D50="米粉用米","-","１等"))</f>
        <v>１等</v>
      </c>
      <c r="D31" s="155" t="str">
        <f>IF(ページ1!$D50="飼料用米","-",IF(ページ1!$D50="米粉用米","-","２等"))</f>
        <v>２等</v>
      </c>
      <c r="E31" s="155" t="str">
        <f>IF(ページ1!$D50="飼料用米","-",IF(ページ1!$D50="米粉用米","-","３等"))</f>
        <v>３等</v>
      </c>
      <c r="F31" s="155" t="str">
        <f>IF(ページ1!$D50="飼料用米","-",IF(ページ1!$D50="米粉用米","-","規格外
(色下・中間米含む)"))</f>
        <v>規格外
(色下・中間米含む)</v>
      </c>
      <c r="G31" s="155" t="str">
        <f>IF(ページ1!$D50="飼料用米","-",IF(ページ1!$D50="米粉用米","-","くず"))</f>
        <v>くず</v>
      </c>
    </row>
    <row r="32" spans="1:7" x14ac:dyDescent="0.15">
      <c r="C32" s="155"/>
      <c r="D32" s="155"/>
      <c r="E32" s="155"/>
      <c r="F32" s="155"/>
      <c r="G32" s="155"/>
    </row>
    <row r="33" spans="1:7" x14ac:dyDescent="0.15">
      <c r="A33" s="114">
        <v>1</v>
      </c>
      <c r="B33" s="114">
        <v>16</v>
      </c>
      <c r="C33" s="155" t="str">
        <f>IF(ページ1!$D52="飼料用米","-",IF(ページ1!$D52="米粉用米","-","１等"))</f>
        <v>１等</v>
      </c>
      <c r="D33" s="155" t="str">
        <f>IF(ページ1!$D52="飼料用米","-",IF(ページ1!$D52="米粉用米","-","２等"))</f>
        <v>２等</v>
      </c>
      <c r="E33" s="155" t="str">
        <f>IF(ページ1!$D52="飼料用米","-",IF(ページ1!$D52="米粉用米","-","３等"))</f>
        <v>３等</v>
      </c>
      <c r="F33" s="155" t="str">
        <f>IF(ページ1!$D52="飼料用米","-",IF(ページ1!$D52="米粉用米","-","規格外
(色下・中間米含む)"))</f>
        <v>規格外
(色下・中間米含む)</v>
      </c>
      <c r="G33" s="155" t="str">
        <f>IF(ページ1!$D52="飼料用米","-",IF(ページ1!$D52="米粉用米","-","くず"))</f>
        <v>くず</v>
      </c>
    </row>
    <row r="34" spans="1:7" x14ac:dyDescent="0.15">
      <c r="C34" s="155"/>
      <c r="D34" s="155"/>
      <c r="E34" s="155"/>
      <c r="F34" s="155"/>
      <c r="G34" s="155"/>
    </row>
    <row r="35" spans="1:7" x14ac:dyDescent="0.15">
      <c r="A35" s="114">
        <v>1</v>
      </c>
      <c r="B35" s="114">
        <v>17</v>
      </c>
      <c r="C35" s="155" t="str">
        <f>IF(ページ1!$D54="飼料用米","-",IF(ページ1!$D54="米粉用米","-","１等"))</f>
        <v>１等</v>
      </c>
      <c r="D35" s="155" t="str">
        <f>IF(ページ1!$D54="飼料用米","-",IF(ページ1!$D54="米粉用米","-","２等"))</f>
        <v>２等</v>
      </c>
      <c r="E35" s="155" t="str">
        <f>IF(ページ1!$D54="飼料用米","-",IF(ページ1!$D54="米粉用米","-","３等"))</f>
        <v>３等</v>
      </c>
      <c r="F35" s="155" t="str">
        <f>IF(ページ1!$D54="飼料用米","-",IF(ページ1!$D54="米粉用米","-","規格外
(色下・中間米含む)"))</f>
        <v>規格外
(色下・中間米含む)</v>
      </c>
      <c r="G35" s="155" t="str">
        <f>IF(ページ1!$D54="飼料用米","-",IF(ページ1!$D54="米粉用米","-","くず"))</f>
        <v>くず</v>
      </c>
    </row>
    <row r="36" spans="1:7" x14ac:dyDescent="0.15">
      <c r="C36" s="155"/>
      <c r="D36" s="155"/>
      <c r="E36" s="155"/>
      <c r="F36" s="155"/>
      <c r="G36" s="155"/>
    </row>
    <row r="37" spans="1:7" x14ac:dyDescent="0.15">
      <c r="A37" s="114">
        <v>1</v>
      </c>
      <c r="B37" s="114">
        <v>18</v>
      </c>
      <c r="C37" s="155" t="str">
        <f>IF(ページ1!$D56="飼料用米","-",IF(ページ1!$D56="米粉用米","-","１等"))</f>
        <v>１等</v>
      </c>
      <c r="D37" s="155" t="str">
        <f>IF(ページ1!$D56="飼料用米","-",IF(ページ1!$D56="米粉用米","-","２等"))</f>
        <v>２等</v>
      </c>
      <c r="E37" s="155" t="str">
        <f>IF(ページ1!$D56="飼料用米","-",IF(ページ1!$D56="米粉用米","-","３等"))</f>
        <v>３等</v>
      </c>
      <c r="F37" s="155" t="str">
        <f>IF(ページ1!$D56="飼料用米","-",IF(ページ1!$D56="米粉用米","-","規格外
(色下・中間米含む)"))</f>
        <v>規格外
(色下・中間米含む)</v>
      </c>
      <c r="G37" s="155" t="str">
        <f>IF(ページ1!$D56="飼料用米","-",IF(ページ1!$D56="米粉用米","-","くず"))</f>
        <v>くず</v>
      </c>
    </row>
    <row r="38" spans="1:7" x14ac:dyDescent="0.15">
      <c r="C38" s="155"/>
      <c r="D38" s="155"/>
      <c r="E38" s="155"/>
      <c r="F38" s="155"/>
      <c r="G38" s="155"/>
    </row>
    <row r="39" spans="1:7" x14ac:dyDescent="0.15">
      <c r="A39" s="114">
        <v>1</v>
      </c>
      <c r="B39" s="114">
        <v>19</v>
      </c>
      <c r="C39" s="155" t="str">
        <f>IF(ページ1!$D58="飼料用米","-",IF(ページ1!$D58="米粉用米","-","１等"))</f>
        <v>１等</v>
      </c>
      <c r="D39" s="155" t="str">
        <f>IF(ページ1!$D58="飼料用米","-",IF(ページ1!$D58="米粉用米","-","２等"))</f>
        <v>２等</v>
      </c>
      <c r="E39" s="155" t="str">
        <f>IF(ページ1!$D58="飼料用米","-",IF(ページ1!$D58="米粉用米","-","３等"))</f>
        <v>３等</v>
      </c>
      <c r="F39" s="155" t="str">
        <f>IF(ページ1!$D58="飼料用米","-",IF(ページ1!$D58="米粉用米","-","規格外
(色下・中間米含む)"))</f>
        <v>規格外
(色下・中間米含む)</v>
      </c>
      <c r="G39" s="155" t="str">
        <f>IF(ページ1!$D58="飼料用米","-",IF(ページ1!$D58="米粉用米","-","くず"))</f>
        <v>くず</v>
      </c>
    </row>
    <row r="40" spans="1:7" x14ac:dyDescent="0.15">
      <c r="C40" s="155"/>
      <c r="D40" s="155"/>
      <c r="E40" s="155"/>
      <c r="F40" s="155"/>
      <c r="G40" s="155"/>
    </row>
    <row r="41" spans="1:7" x14ac:dyDescent="0.15">
      <c r="A41" s="114">
        <v>1</v>
      </c>
      <c r="B41" s="114">
        <v>20</v>
      </c>
      <c r="C41" s="155" t="str">
        <f>IF(ページ1!$D60="飼料用米","-",IF(ページ1!$D60="米粉用米","-","１等"))</f>
        <v>１等</v>
      </c>
      <c r="D41" s="155" t="str">
        <f>IF(ページ1!$D60="飼料用米","-",IF(ページ1!$D60="米粉用米","-","２等"))</f>
        <v>２等</v>
      </c>
      <c r="E41" s="155" t="str">
        <f>IF(ページ1!$D60="飼料用米","-",IF(ページ1!$D60="米粉用米","-","３等"))</f>
        <v>３等</v>
      </c>
      <c r="F41" s="155" t="str">
        <f>IF(ページ1!$D60="飼料用米","-",IF(ページ1!$D60="米粉用米","-","規格外
(色下・中間米含む)"))</f>
        <v>規格外
(色下・中間米含む)</v>
      </c>
      <c r="G41" s="155" t="str">
        <f>IF(ページ1!$D60="飼料用米","-",IF(ページ1!$D60="米粉用米","-","くず"))</f>
        <v>くず</v>
      </c>
    </row>
    <row r="42" spans="1:7" x14ac:dyDescent="0.15">
      <c r="C42" s="155"/>
      <c r="D42" s="155"/>
      <c r="E42" s="155"/>
      <c r="F42" s="155"/>
      <c r="G42" s="155"/>
    </row>
    <row r="43" spans="1:7" x14ac:dyDescent="0.15">
      <c r="A43" s="114">
        <v>2</v>
      </c>
      <c r="B43" s="114">
        <v>21</v>
      </c>
      <c r="C43" s="155" t="str">
        <f>IF(ページ2!$D14="飼料用米","-",IF(ページ2!$D14="米粉用米","-","１等"))</f>
        <v>１等</v>
      </c>
      <c r="D43" s="155" t="str">
        <f>IF(ページ2!$D14="飼料用米","-",IF(ページ2!$D14="米粉用米","-","２等"))</f>
        <v>２等</v>
      </c>
      <c r="E43" s="155" t="str">
        <f>IF(ページ2!$D14="飼料用米","-",IF(ページ2!$D14="米粉用米","-","３等"))</f>
        <v>３等</v>
      </c>
      <c r="F43" s="155" t="str">
        <f>IF(ページ2!$D14="飼料用米","-",IF(ページ2!$D14="米粉用米","-","規格外
(色下・中間米含む)"))</f>
        <v>規格外
(色下・中間米含む)</v>
      </c>
      <c r="G43" s="155" t="str">
        <f>IF(ページ2!$D14="飼料用米","-",IF(ページ2!$D14="米粉用米","-","くず"))</f>
        <v>くず</v>
      </c>
    </row>
    <row r="44" spans="1:7" x14ac:dyDescent="0.15">
      <c r="C44" s="155"/>
      <c r="D44" s="155"/>
      <c r="E44" s="155"/>
      <c r="F44" s="155"/>
      <c r="G44" s="155"/>
    </row>
    <row r="45" spans="1:7" x14ac:dyDescent="0.15">
      <c r="A45" s="114">
        <v>2</v>
      </c>
      <c r="B45" s="114">
        <v>22</v>
      </c>
      <c r="C45" s="155" t="str">
        <f>IF(ページ2!$D16="飼料用米","-",IF(ページ2!$D16="米粉用米","-","１等"))</f>
        <v>１等</v>
      </c>
      <c r="D45" s="155" t="str">
        <f>IF(ページ2!$D16="飼料用米","-",IF(ページ2!$D16="米粉用米","-","２等"))</f>
        <v>２等</v>
      </c>
      <c r="E45" s="155" t="str">
        <f>IF(ページ2!$D16="飼料用米","-",IF(ページ2!$D16="米粉用米","-","３等"))</f>
        <v>３等</v>
      </c>
      <c r="F45" s="155" t="str">
        <f>IF(ページ2!$D16="飼料用米","-",IF(ページ2!$D16="米粉用米","-","規格外
(色下・中間米含む)"))</f>
        <v>規格外
(色下・中間米含む)</v>
      </c>
      <c r="G45" s="155" t="str">
        <f>IF(ページ2!$D16="飼料用米","-",IF(ページ2!$D16="米粉用米","-","くず"))</f>
        <v>くず</v>
      </c>
    </row>
    <row r="46" spans="1:7" x14ac:dyDescent="0.15">
      <c r="C46" s="155"/>
      <c r="D46" s="155"/>
      <c r="E46" s="155"/>
      <c r="F46" s="155"/>
      <c r="G46" s="155"/>
    </row>
    <row r="47" spans="1:7" x14ac:dyDescent="0.15">
      <c r="A47" s="114">
        <v>2</v>
      </c>
      <c r="B47" s="114">
        <v>23</v>
      </c>
      <c r="C47" s="155" t="str">
        <f>IF(ページ2!$D18="飼料用米","-",IF(ページ2!$D18="米粉用米","-","１等"))</f>
        <v>１等</v>
      </c>
      <c r="D47" s="155" t="str">
        <f>IF(ページ2!$D18="飼料用米","-",IF(ページ2!$D18="米粉用米","-","２等"))</f>
        <v>２等</v>
      </c>
      <c r="E47" s="155" t="str">
        <f>IF(ページ2!$D18="飼料用米","-",IF(ページ2!$D18="米粉用米","-","３等"))</f>
        <v>３等</v>
      </c>
      <c r="F47" s="155" t="str">
        <f>IF(ページ2!$D18="飼料用米","-",IF(ページ2!$D18="米粉用米","-","規格外
(色下・中間米含む)"))</f>
        <v>規格外
(色下・中間米含む)</v>
      </c>
      <c r="G47" s="155" t="str">
        <f>IF(ページ2!$D18="飼料用米","-",IF(ページ2!$D18="米粉用米","-","くず"))</f>
        <v>くず</v>
      </c>
    </row>
    <row r="48" spans="1:7" x14ac:dyDescent="0.15">
      <c r="C48" s="155"/>
      <c r="D48" s="155"/>
      <c r="E48" s="155"/>
      <c r="F48" s="155"/>
      <c r="G48" s="155"/>
    </row>
    <row r="49" spans="1:7" x14ac:dyDescent="0.15">
      <c r="A49" s="114">
        <v>2</v>
      </c>
      <c r="B49" s="114">
        <v>24</v>
      </c>
      <c r="C49" s="155" t="str">
        <f>IF(ページ2!$D20="飼料用米","-",IF(ページ2!$D20="米粉用米","-","１等"))</f>
        <v>１等</v>
      </c>
      <c r="D49" s="155" t="str">
        <f>IF(ページ2!$D20="飼料用米","-",IF(ページ2!$D20="米粉用米","-","２等"))</f>
        <v>２等</v>
      </c>
      <c r="E49" s="155" t="str">
        <f>IF(ページ2!$D20="飼料用米","-",IF(ページ2!$D20="米粉用米","-","３等"))</f>
        <v>３等</v>
      </c>
      <c r="F49" s="155" t="str">
        <f>IF(ページ2!$D20="飼料用米","-",IF(ページ2!$D20="米粉用米","-","規格外
(色下・中間米含む)"))</f>
        <v>規格外
(色下・中間米含む)</v>
      </c>
      <c r="G49" s="155" t="str">
        <f>IF(ページ2!$D20="飼料用米","-",IF(ページ2!$D20="米粉用米","-","くず"))</f>
        <v>くず</v>
      </c>
    </row>
    <row r="50" spans="1:7" x14ac:dyDescent="0.15">
      <c r="C50" s="155"/>
      <c r="D50" s="155"/>
      <c r="E50" s="155"/>
      <c r="F50" s="155"/>
      <c r="G50" s="155"/>
    </row>
    <row r="51" spans="1:7" x14ac:dyDescent="0.15">
      <c r="A51" s="114">
        <v>2</v>
      </c>
      <c r="B51" s="114">
        <v>25</v>
      </c>
      <c r="C51" s="155" t="str">
        <f>IF(ページ2!$D22="飼料用米","-",IF(ページ2!$D22="米粉用米","-","１等"))</f>
        <v>１等</v>
      </c>
      <c r="D51" s="155" t="str">
        <f>IF(ページ2!$D22="飼料用米","-",IF(ページ2!$D22="米粉用米","-","２等"))</f>
        <v>２等</v>
      </c>
      <c r="E51" s="155" t="str">
        <f>IF(ページ2!$D22="飼料用米","-",IF(ページ2!$D22="米粉用米","-","３等"))</f>
        <v>３等</v>
      </c>
      <c r="F51" s="155" t="str">
        <f>IF(ページ2!$D22="飼料用米","-",IF(ページ2!$D22="米粉用米","-","規格外
(色下・中間米含む)"))</f>
        <v>規格外
(色下・中間米含む)</v>
      </c>
      <c r="G51" s="155" t="str">
        <f>IF(ページ2!$D22="飼料用米","-",IF(ページ2!$D22="米粉用米","-","くず"))</f>
        <v>くず</v>
      </c>
    </row>
    <row r="52" spans="1:7" x14ac:dyDescent="0.15">
      <c r="C52" s="155"/>
      <c r="D52" s="155"/>
      <c r="E52" s="155"/>
      <c r="F52" s="155"/>
      <c r="G52" s="155"/>
    </row>
    <row r="53" spans="1:7" x14ac:dyDescent="0.15">
      <c r="A53" s="114">
        <v>2</v>
      </c>
      <c r="B53" s="114">
        <v>26</v>
      </c>
      <c r="C53" s="155" t="str">
        <f>IF(ページ2!$D24="飼料用米","-",IF(ページ2!$D24="米粉用米","-","１等"))</f>
        <v>１等</v>
      </c>
      <c r="D53" s="155" t="str">
        <f>IF(ページ2!$D24="飼料用米","-",IF(ページ2!$D24="米粉用米","-","２等"))</f>
        <v>２等</v>
      </c>
      <c r="E53" s="155" t="str">
        <f>IF(ページ2!$D24="飼料用米","-",IF(ページ2!$D24="米粉用米","-","３等"))</f>
        <v>３等</v>
      </c>
      <c r="F53" s="155" t="str">
        <f>IF(ページ2!$D24="飼料用米","-",IF(ページ2!$D24="米粉用米","-","規格外
(色下・中間米含む)"))</f>
        <v>規格外
(色下・中間米含む)</v>
      </c>
      <c r="G53" s="155" t="str">
        <f>IF(ページ2!$D24="飼料用米","-",IF(ページ2!$D24="米粉用米","-","くず"))</f>
        <v>くず</v>
      </c>
    </row>
    <row r="54" spans="1:7" x14ac:dyDescent="0.15">
      <c r="C54" s="155"/>
      <c r="D54" s="155"/>
      <c r="E54" s="155"/>
      <c r="F54" s="155"/>
      <c r="G54" s="155"/>
    </row>
    <row r="55" spans="1:7" x14ac:dyDescent="0.15">
      <c r="A55" s="114">
        <v>2</v>
      </c>
      <c r="B55" s="114">
        <v>27</v>
      </c>
      <c r="C55" s="155" t="str">
        <f>IF(ページ2!$D26="飼料用米","-",IF(ページ2!$D26="米粉用米","-","１等"))</f>
        <v>１等</v>
      </c>
      <c r="D55" s="155" t="str">
        <f>IF(ページ2!$D26="飼料用米","-",IF(ページ2!$D26="米粉用米","-","２等"))</f>
        <v>２等</v>
      </c>
      <c r="E55" s="155" t="str">
        <f>IF(ページ2!$D26="飼料用米","-",IF(ページ2!$D26="米粉用米","-","３等"))</f>
        <v>３等</v>
      </c>
      <c r="F55" s="155" t="str">
        <f>IF(ページ2!$D26="飼料用米","-",IF(ページ2!$D26="米粉用米","-","規格外
(色下・中間米含む)"))</f>
        <v>規格外
(色下・中間米含む)</v>
      </c>
      <c r="G55" s="155" t="str">
        <f>IF(ページ2!$D26="飼料用米","-",IF(ページ2!$D26="米粉用米","-","くず"))</f>
        <v>くず</v>
      </c>
    </row>
    <row r="56" spans="1:7" x14ac:dyDescent="0.15">
      <c r="C56" s="155"/>
      <c r="D56" s="155"/>
      <c r="E56" s="155"/>
      <c r="F56" s="155"/>
      <c r="G56" s="155"/>
    </row>
    <row r="57" spans="1:7" x14ac:dyDescent="0.15">
      <c r="A57" s="114">
        <v>2</v>
      </c>
      <c r="B57" s="114">
        <v>28</v>
      </c>
      <c r="C57" s="155" t="str">
        <f>IF(ページ2!$D28="飼料用米","-",IF(ページ2!$D28="米粉用米","-","１等"))</f>
        <v>１等</v>
      </c>
      <c r="D57" s="155" t="str">
        <f>IF(ページ2!$D28="飼料用米","-",IF(ページ2!$D28="米粉用米","-","２等"))</f>
        <v>２等</v>
      </c>
      <c r="E57" s="155" t="str">
        <f>IF(ページ2!$D28="飼料用米","-",IF(ページ2!$D28="米粉用米","-","３等"))</f>
        <v>３等</v>
      </c>
      <c r="F57" s="155" t="str">
        <f>IF(ページ2!$D28="飼料用米","-",IF(ページ2!$D28="米粉用米","-","規格外
(色下・中間米含む)"))</f>
        <v>規格外
(色下・中間米含む)</v>
      </c>
      <c r="G57" s="155" t="str">
        <f>IF(ページ2!$D28="飼料用米","-",IF(ページ2!$D28="米粉用米","-","くず"))</f>
        <v>くず</v>
      </c>
    </row>
    <row r="58" spans="1:7" x14ac:dyDescent="0.15">
      <c r="C58" s="155"/>
      <c r="D58" s="155"/>
      <c r="E58" s="155"/>
      <c r="F58" s="155"/>
      <c r="G58" s="155"/>
    </row>
    <row r="59" spans="1:7" x14ac:dyDescent="0.15">
      <c r="A59" s="114">
        <v>2</v>
      </c>
      <c r="B59" s="114">
        <v>29</v>
      </c>
      <c r="C59" s="155" t="str">
        <f>IF(ページ2!$D30="飼料用米","-",IF(ページ2!$D30="米粉用米","-","１等"))</f>
        <v>１等</v>
      </c>
      <c r="D59" s="155" t="str">
        <f>IF(ページ2!$D30="飼料用米","-",IF(ページ2!$D30="米粉用米","-","２等"))</f>
        <v>２等</v>
      </c>
      <c r="E59" s="155" t="str">
        <f>IF(ページ2!$D30="飼料用米","-",IF(ページ2!$D30="米粉用米","-","３等"))</f>
        <v>３等</v>
      </c>
      <c r="F59" s="155" t="str">
        <f>IF(ページ2!$D30="飼料用米","-",IF(ページ2!$D30="米粉用米","-","規格外
(色下・中間米含む)"))</f>
        <v>規格外
(色下・中間米含む)</v>
      </c>
      <c r="G59" s="155" t="str">
        <f>IF(ページ2!$D30="飼料用米","-",IF(ページ2!$D30="米粉用米","-","くず"))</f>
        <v>くず</v>
      </c>
    </row>
    <row r="60" spans="1:7" x14ac:dyDescent="0.15">
      <c r="C60" s="155"/>
      <c r="D60" s="155"/>
      <c r="E60" s="155"/>
      <c r="F60" s="155"/>
      <c r="G60" s="155"/>
    </row>
    <row r="61" spans="1:7" x14ac:dyDescent="0.15">
      <c r="A61" s="114">
        <v>2</v>
      </c>
      <c r="B61" s="114">
        <v>30</v>
      </c>
      <c r="C61" s="155" t="str">
        <f>IF(ページ2!$D32="飼料用米","-",IF(ページ2!$D32="米粉用米","-","１等"))</f>
        <v>１等</v>
      </c>
      <c r="D61" s="155" t="str">
        <f>IF(ページ2!$D32="飼料用米","-",IF(ページ2!$D32="米粉用米","-","２等"))</f>
        <v>２等</v>
      </c>
      <c r="E61" s="155" t="str">
        <f>IF(ページ2!$D32="飼料用米","-",IF(ページ2!$D32="米粉用米","-","３等"))</f>
        <v>３等</v>
      </c>
      <c r="F61" s="155" t="str">
        <f>IF(ページ2!$D32="飼料用米","-",IF(ページ2!$D32="米粉用米","-","規格外
(色下・中間米含む)"))</f>
        <v>規格外
(色下・中間米含む)</v>
      </c>
      <c r="G61" s="155" t="str">
        <f>IF(ページ2!$D32="飼料用米","-",IF(ページ2!$D32="米粉用米","-","くず"))</f>
        <v>くず</v>
      </c>
    </row>
    <row r="62" spans="1:7" x14ac:dyDescent="0.15">
      <c r="C62" s="155"/>
      <c r="D62" s="155"/>
      <c r="E62" s="155"/>
      <c r="F62" s="155"/>
      <c r="G62" s="155"/>
    </row>
    <row r="63" spans="1:7" x14ac:dyDescent="0.15">
      <c r="A63" s="114">
        <v>2</v>
      </c>
      <c r="B63" s="114">
        <v>31</v>
      </c>
      <c r="C63" s="155" t="str">
        <f>IF(ページ2!$D34="飼料用米","-",IF(ページ2!$D34="米粉用米","-","１等"))</f>
        <v>１等</v>
      </c>
      <c r="D63" s="155" t="str">
        <f>IF(ページ2!$D34="飼料用米","-",IF(ページ2!$D34="米粉用米","-","２等"))</f>
        <v>２等</v>
      </c>
      <c r="E63" s="155" t="str">
        <f>IF(ページ2!$D34="飼料用米","-",IF(ページ2!$D34="米粉用米","-","３等"))</f>
        <v>３等</v>
      </c>
      <c r="F63" s="155" t="str">
        <f>IF(ページ2!$D34="飼料用米","-",IF(ページ2!$D34="米粉用米","-","規格外
(色下・中間米含む)"))</f>
        <v>規格外
(色下・中間米含む)</v>
      </c>
      <c r="G63" s="155" t="str">
        <f>IF(ページ2!$D34="飼料用米","-",IF(ページ2!$D34="米粉用米","-","くず"))</f>
        <v>くず</v>
      </c>
    </row>
    <row r="64" spans="1:7" x14ac:dyDescent="0.15">
      <c r="C64" s="155"/>
      <c r="D64" s="155"/>
      <c r="E64" s="155"/>
      <c r="F64" s="155"/>
      <c r="G64" s="155"/>
    </row>
    <row r="65" spans="1:7" x14ac:dyDescent="0.15">
      <c r="A65" s="114">
        <v>2</v>
      </c>
      <c r="B65" s="114">
        <v>32</v>
      </c>
      <c r="C65" s="155" t="str">
        <f>IF(ページ2!$D36="飼料用米","-",IF(ページ2!$D36="米粉用米","-","１等"))</f>
        <v>１等</v>
      </c>
      <c r="D65" s="155" t="str">
        <f>IF(ページ2!$D36="飼料用米","-",IF(ページ2!$D36="米粉用米","-","２等"))</f>
        <v>２等</v>
      </c>
      <c r="E65" s="155" t="str">
        <f>IF(ページ2!$D36="飼料用米","-",IF(ページ2!$D36="米粉用米","-","３等"))</f>
        <v>３等</v>
      </c>
      <c r="F65" s="155" t="str">
        <f>IF(ページ2!$D36="飼料用米","-",IF(ページ2!$D36="米粉用米","-","規格外
(色下・中間米含む)"))</f>
        <v>規格外
(色下・中間米含む)</v>
      </c>
      <c r="G65" s="155" t="str">
        <f>IF(ページ2!$D36="飼料用米","-",IF(ページ2!$D36="米粉用米","-","くず"))</f>
        <v>くず</v>
      </c>
    </row>
    <row r="66" spans="1:7" x14ac:dyDescent="0.15">
      <c r="C66" s="155"/>
      <c r="D66" s="155"/>
      <c r="E66" s="155"/>
      <c r="F66" s="155"/>
      <c r="G66" s="155"/>
    </row>
    <row r="67" spans="1:7" x14ac:dyDescent="0.15">
      <c r="A67" s="114">
        <v>2</v>
      </c>
      <c r="B67" s="114">
        <v>33</v>
      </c>
      <c r="C67" s="155" t="str">
        <f>IF(ページ2!$D38="飼料用米","-",IF(ページ2!$D38="米粉用米","-","１等"))</f>
        <v>１等</v>
      </c>
      <c r="D67" s="155" t="str">
        <f>IF(ページ2!$D38="飼料用米","-",IF(ページ2!$D38="米粉用米","-","２等"))</f>
        <v>２等</v>
      </c>
      <c r="E67" s="155" t="str">
        <f>IF(ページ2!$D38="飼料用米","-",IF(ページ2!$D38="米粉用米","-","３等"))</f>
        <v>３等</v>
      </c>
      <c r="F67" s="155" t="str">
        <f>IF(ページ2!$D38="飼料用米","-",IF(ページ2!$D38="米粉用米","-","規格外
(色下・中間米含む)"))</f>
        <v>規格外
(色下・中間米含む)</v>
      </c>
      <c r="G67" s="155" t="str">
        <f>IF(ページ2!$D38="飼料用米","-",IF(ページ2!$D38="米粉用米","-","くず"))</f>
        <v>くず</v>
      </c>
    </row>
    <row r="68" spans="1:7" x14ac:dyDescent="0.15">
      <c r="C68" s="155"/>
      <c r="D68" s="155"/>
      <c r="E68" s="155"/>
      <c r="F68" s="155"/>
      <c r="G68" s="155"/>
    </row>
    <row r="69" spans="1:7" x14ac:dyDescent="0.15">
      <c r="A69" s="114">
        <v>2</v>
      </c>
      <c r="B69" s="114">
        <v>34</v>
      </c>
      <c r="C69" s="155" t="str">
        <f>IF(ページ2!$D40="飼料用米","-",IF(ページ2!$D40="米粉用米","-","１等"))</f>
        <v>１等</v>
      </c>
      <c r="D69" s="155" t="str">
        <f>IF(ページ2!$D40="飼料用米","-",IF(ページ2!$D40="米粉用米","-","２等"))</f>
        <v>２等</v>
      </c>
      <c r="E69" s="155" t="str">
        <f>IF(ページ2!$D40="飼料用米","-",IF(ページ2!$D40="米粉用米","-","３等"))</f>
        <v>３等</v>
      </c>
      <c r="F69" s="155" t="str">
        <f>IF(ページ2!$D40="飼料用米","-",IF(ページ2!$D40="米粉用米","-","規格外
(色下・中間米含む)"))</f>
        <v>規格外
(色下・中間米含む)</v>
      </c>
      <c r="G69" s="155" t="str">
        <f>IF(ページ2!$D40="飼料用米","-",IF(ページ2!$D40="米粉用米","-","くず"))</f>
        <v>くず</v>
      </c>
    </row>
    <row r="70" spans="1:7" x14ac:dyDescent="0.15">
      <c r="C70" s="155"/>
      <c r="D70" s="155"/>
      <c r="E70" s="155"/>
      <c r="F70" s="155"/>
      <c r="G70" s="155"/>
    </row>
    <row r="71" spans="1:7" x14ac:dyDescent="0.15">
      <c r="A71" s="114">
        <v>2</v>
      </c>
      <c r="B71" s="114">
        <v>35</v>
      </c>
      <c r="C71" s="155" t="str">
        <f>IF(ページ2!$D42="飼料用米","-",IF(ページ2!$D42="米粉用米","-","１等"))</f>
        <v>１等</v>
      </c>
      <c r="D71" s="155" t="str">
        <f>IF(ページ2!$D42="飼料用米","-",IF(ページ2!$D42="米粉用米","-","２等"))</f>
        <v>２等</v>
      </c>
      <c r="E71" s="155" t="str">
        <f>IF(ページ2!$D42="飼料用米","-",IF(ページ2!$D42="米粉用米","-","３等"))</f>
        <v>３等</v>
      </c>
      <c r="F71" s="155" t="str">
        <f>IF(ページ2!$D42="飼料用米","-",IF(ページ2!$D42="米粉用米","-","規格外
(色下・中間米含む)"))</f>
        <v>規格外
(色下・中間米含む)</v>
      </c>
      <c r="G71" s="155" t="str">
        <f>IF(ページ2!$D42="飼料用米","-",IF(ページ2!$D42="米粉用米","-","くず"))</f>
        <v>くず</v>
      </c>
    </row>
    <row r="72" spans="1:7" x14ac:dyDescent="0.15">
      <c r="C72" s="155"/>
      <c r="D72" s="155"/>
      <c r="E72" s="155"/>
      <c r="F72" s="155"/>
      <c r="G72" s="155"/>
    </row>
    <row r="73" spans="1:7" x14ac:dyDescent="0.15">
      <c r="A73" s="114">
        <v>2</v>
      </c>
      <c r="B73" s="114">
        <v>36</v>
      </c>
      <c r="C73" s="155" t="str">
        <f>IF(ページ2!$D44="飼料用米","-",IF(ページ2!$D44="米粉用米","-","１等"))</f>
        <v>１等</v>
      </c>
      <c r="D73" s="155" t="str">
        <f>IF(ページ2!$D44="飼料用米","-",IF(ページ2!$D44="米粉用米","-","２等"))</f>
        <v>２等</v>
      </c>
      <c r="E73" s="155" t="str">
        <f>IF(ページ2!$D44="飼料用米","-",IF(ページ2!$D44="米粉用米","-","３等"))</f>
        <v>３等</v>
      </c>
      <c r="F73" s="155" t="str">
        <f>IF(ページ2!$D44="飼料用米","-",IF(ページ2!$D44="米粉用米","-","規格外
(色下・中間米含む)"))</f>
        <v>規格外
(色下・中間米含む)</v>
      </c>
      <c r="G73" s="155" t="str">
        <f>IF(ページ2!$D44="飼料用米","-",IF(ページ2!$D44="米粉用米","-","くず"))</f>
        <v>くず</v>
      </c>
    </row>
    <row r="74" spans="1:7" x14ac:dyDescent="0.15">
      <c r="C74" s="155"/>
      <c r="D74" s="155"/>
      <c r="E74" s="155"/>
      <c r="F74" s="155"/>
      <c r="G74" s="155"/>
    </row>
    <row r="75" spans="1:7" x14ac:dyDescent="0.15">
      <c r="A75" s="114">
        <v>2</v>
      </c>
      <c r="B75" s="114">
        <v>37</v>
      </c>
      <c r="C75" s="155" t="str">
        <f>IF(ページ2!$D46="飼料用米","-",IF(ページ2!$D46="米粉用米","-","１等"))</f>
        <v>１等</v>
      </c>
      <c r="D75" s="155" t="str">
        <f>IF(ページ2!$D46="飼料用米","-",IF(ページ2!$D46="米粉用米","-","２等"))</f>
        <v>２等</v>
      </c>
      <c r="E75" s="155" t="str">
        <f>IF(ページ2!$D46="飼料用米","-",IF(ページ2!$D46="米粉用米","-","３等"))</f>
        <v>３等</v>
      </c>
      <c r="F75" s="155" t="str">
        <f>IF(ページ2!$D46="飼料用米","-",IF(ページ2!$D46="米粉用米","-","規格外
(色下・中間米含む)"))</f>
        <v>規格外
(色下・中間米含む)</v>
      </c>
      <c r="G75" s="155" t="str">
        <f>IF(ページ2!$D46="飼料用米","-",IF(ページ2!$D46="米粉用米","-","くず"))</f>
        <v>くず</v>
      </c>
    </row>
    <row r="76" spans="1:7" x14ac:dyDescent="0.15">
      <c r="C76" s="155"/>
      <c r="D76" s="155"/>
      <c r="E76" s="155"/>
      <c r="F76" s="155"/>
      <c r="G76" s="155"/>
    </row>
    <row r="77" spans="1:7" x14ac:dyDescent="0.15">
      <c r="A77" s="114">
        <v>2</v>
      </c>
      <c r="B77" s="114">
        <v>38</v>
      </c>
      <c r="C77" s="155" t="str">
        <f>IF(ページ2!$D48="飼料用米","-",IF(ページ2!$D48="米粉用米","-","１等"))</f>
        <v>１等</v>
      </c>
      <c r="D77" s="155" t="str">
        <f>IF(ページ2!$D48="飼料用米","-",IF(ページ2!$D48="米粉用米","-","２等"))</f>
        <v>２等</v>
      </c>
      <c r="E77" s="155" t="str">
        <f>IF(ページ2!$D48="飼料用米","-",IF(ページ2!$D48="米粉用米","-","３等"))</f>
        <v>３等</v>
      </c>
      <c r="F77" s="155" t="str">
        <f>IF(ページ2!$D48="飼料用米","-",IF(ページ2!$D48="米粉用米","-","規格外
(色下・中間米含む)"))</f>
        <v>規格外
(色下・中間米含む)</v>
      </c>
      <c r="G77" s="155" t="str">
        <f>IF(ページ2!$D48="飼料用米","-",IF(ページ2!$D48="米粉用米","-","くず"))</f>
        <v>くず</v>
      </c>
    </row>
    <row r="78" spans="1:7" x14ac:dyDescent="0.15">
      <c r="C78" s="155"/>
      <c r="D78" s="155"/>
      <c r="E78" s="155"/>
      <c r="F78" s="155"/>
      <c r="G78" s="155"/>
    </row>
    <row r="79" spans="1:7" x14ac:dyDescent="0.15">
      <c r="A79" s="114">
        <v>2</v>
      </c>
      <c r="B79" s="114">
        <v>39</v>
      </c>
      <c r="C79" s="155" t="str">
        <f>IF(ページ2!$D50="飼料用米","-",IF(ページ2!$D50="米粉用米","-","１等"))</f>
        <v>１等</v>
      </c>
      <c r="D79" s="155" t="str">
        <f>IF(ページ2!$D50="飼料用米","-",IF(ページ2!$D50="米粉用米","-","２等"))</f>
        <v>２等</v>
      </c>
      <c r="E79" s="155" t="str">
        <f>IF(ページ2!$D50="飼料用米","-",IF(ページ2!$D50="米粉用米","-","３等"))</f>
        <v>３等</v>
      </c>
      <c r="F79" s="155" t="str">
        <f>IF(ページ2!$D50="飼料用米","-",IF(ページ2!$D50="米粉用米","-","規格外
(色下・中間米含む)"))</f>
        <v>規格外
(色下・中間米含む)</v>
      </c>
      <c r="G79" s="155" t="str">
        <f>IF(ページ2!$D50="飼料用米","-",IF(ページ2!$D50="米粉用米","-","くず"))</f>
        <v>くず</v>
      </c>
    </row>
    <row r="80" spans="1:7" x14ac:dyDescent="0.15">
      <c r="C80" s="155"/>
      <c r="D80" s="155"/>
      <c r="E80" s="155"/>
      <c r="F80" s="155"/>
      <c r="G80" s="155"/>
    </row>
    <row r="81" spans="1:7" x14ac:dyDescent="0.15">
      <c r="A81" s="114">
        <v>2</v>
      </c>
      <c r="B81" s="114">
        <v>40</v>
      </c>
      <c r="C81" s="155" t="str">
        <f>IF(ページ2!$D52="飼料用米","-",IF(ページ2!$D52="米粉用米","-","１等"))</f>
        <v>１等</v>
      </c>
      <c r="D81" s="155" t="str">
        <f>IF(ページ2!$D52="飼料用米","-",IF(ページ2!$D52="米粉用米","-","２等"))</f>
        <v>２等</v>
      </c>
      <c r="E81" s="155" t="str">
        <f>IF(ページ2!$D52="飼料用米","-",IF(ページ2!$D52="米粉用米","-","３等"))</f>
        <v>３等</v>
      </c>
      <c r="F81" s="155" t="str">
        <f>IF(ページ2!$D52="飼料用米","-",IF(ページ2!$D52="米粉用米","-","規格外
(色下・中間米含む)"))</f>
        <v>規格外
(色下・中間米含む)</v>
      </c>
      <c r="G81" s="155" t="str">
        <f>IF(ページ2!$D52="飼料用米","-",IF(ページ2!$D52="米粉用米","-","くず"))</f>
        <v>くず</v>
      </c>
    </row>
    <row r="82" spans="1:7" x14ac:dyDescent="0.15">
      <c r="C82" s="155"/>
      <c r="D82" s="155"/>
      <c r="E82" s="155"/>
      <c r="F82" s="155"/>
      <c r="G82" s="155"/>
    </row>
    <row r="83" spans="1:7" x14ac:dyDescent="0.15">
      <c r="A83" s="114">
        <v>2</v>
      </c>
      <c r="B83" s="114">
        <v>41</v>
      </c>
      <c r="C83" s="155" t="str">
        <f>IF(ページ2!$D54="飼料用米","-",IF(ページ2!$D54="米粉用米","-","１等"))</f>
        <v>１等</v>
      </c>
      <c r="D83" s="155" t="str">
        <f>IF(ページ2!$D54="飼料用米","-",IF(ページ2!$D54="米粉用米","-","２等"))</f>
        <v>２等</v>
      </c>
      <c r="E83" s="155" t="str">
        <f>IF(ページ2!$D54="飼料用米","-",IF(ページ2!$D54="米粉用米","-","３等"))</f>
        <v>３等</v>
      </c>
      <c r="F83" s="155" t="str">
        <f>IF(ページ2!$D54="飼料用米","-",IF(ページ2!$D54="米粉用米","-","規格外
(色下・中間米含む)"))</f>
        <v>規格外
(色下・中間米含む)</v>
      </c>
      <c r="G83" s="155" t="str">
        <f>IF(ページ2!$D54="飼料用米","-",IF(ページ2!$D54="米粉用米","-","くず"))</f>
        <v>くず</v>
      </c>
    </row>
    <row r="84" spans="1:7" x14ac:dyDescent="0.15">
      <c r="C84" s="155"/>
      <c r="D84" s="155"/>
      <c r="E84" s="155"/>
      <c r="F84" s="155"/>
      <c r="G84" s="155"/>
    </row>
    <row r="85" spans="1:7" x14ac:dyDescent="0.15">
      <c r="A85" s="114">
        <v>2</v>
      </c>
      <c r="B85" s="114">
        <v>42</v>
      </c>
      <c r="C85" s="155" t="str">
        <f>IF(ページ2!$D56="飼料用米","-",IF(ページ2!$D56="米粉用米","-","１等"))</f>
        <v>１等</v>
      </c>
      <c r="D85" s="155" t="str">
        <f>IF(ページ2!$D56="飼料用米","-",IF(ページ2!$D56="米粉用米","-","２等"))</f>
        <v>２等</v>
      </c>
      <c r="E85" s="155" t="str">
        <f>IF(ページ2!$D56="飼料用米","-",IF(ページ2!$D56="米粉用米","-","３等"))</f>
        <v>３等</v>
      </c>
      <c r="F85" s="155" t="str">
        <f>IF(ページ2!$D56="飼料用米","-",IF(ページ2!$D56="米粉用米","-","規格外
(色下・中間米含む)"))</f>
        <v>規格外
(色下・中間米含む)</v>
      </c>
      <c r="G85" s="155" t="str">
        <f>IF(ページ2!$D56="飼料用米","-",IF(ページ2!$D56="米粉用米","-","くず"))</f>
        <v>くず</v>
      </c>
    </row>
    <row r="86" spans="1:7" x14ac:dyDescent="0.15">
      <c r="C86" s="155"/>
      <c r="D86" s="155"/>
      <c r="E86" s="155"/>
      <c r="F86" s="155"/>
      <c r="G86" s="155"/>
    </row>
    <row r="87" spans="1:7" x14ac:dyDescent="0.15">
      <c r="A87" s="114">
        <v>2</v>
      </c>
      <c r="B87" s="114">
        <v>43</v>
      </c>
      <c r="C87" s="155" t="str">
        <f>IF(ページ2!$D58="飼料用米","-",IF(ページ2!$D58="米粉用米","-","１等"))</f>
        <v>１等</v>
      </c>
      <c r="D87" s="155" t="str">
        <f>IF(ページ2!$D58="飼料用米","-",IF(ページ2!$D58="米粉用米","-","２等"))</f>
        <v>２等</v>
      </c>
      <c r="E87" s="155" t="str">
        <f>IF(ページ2!$D58="飼料用米","-",IF(ページ2!$D58="米粉用米","-","３等"))</f>
        <v>３等</v>
      </c>
      <c r="F87" s="155" t="str">
        <f>IF(ページ2!$D58="飼料用米","-",IF(ページ2!$D58="米粉用米","-","規格外
(色下・中間米含む)"))</f>
        <v>規格外
(色下・中間米含む)</v>
      </c>
      <c r="G87" s="155" t="str">
        <f>IF(ページ2!$D58="飼料用米","-",IF(ページ2!$D58="米粉用米","-","くず"))</f>
        <v>くず</v>
      </c>
    </row>
    <row r="88" spans="1:7" x14ac:dyDescent="0.15">
      <c r="C88" s="155"/>
      <c r="D88" s="155"/>
      <c r="E88" s="155"/>
      <c r="F88" s="155"/>
      <c r="G88" s="155"/>
    </row>
    <row r="89" spans="1:7" x14ac:dyDescent="0.15">
      <c r="A89" s="114">
        <v>2</v>
      </c>
      <c r="B89" s="114">
        <v>44</v>
      </c>
      <c r="C89" s="155" t="str">
        <f>IF(ページ2!$D60="飼料用米","-",IF(ページ2!$D60="米粉用米","-","１等"))</f>
        <v>１等</v>
      </c>
      <c r="D89" s="155" t="str">
        <f>IF(ページ2!$D60="飼料用米","-",IF(ページ2!$D60="米粉用米","-","２等"))</f>
        <v>２等</v>
      </c>
      <c r="E89" s="155" t="str">
        <f>IF(ページ2!$D60="飼料用米","-",IF(ページ2!$D60="米粉用米","-","３等"))</f>
        <v>３等</v>
      </c>
      <c r="F89" s="155" t="str">
        <f>IF(ページ2!$D60="飼料用米","-",IF(ページ2!$D60="米粉用米","-","規格外
(色下・中間米含む)"))</f>
        <v>規格外
(色下・中間米含む)</v>
      </c>
      <c r="G89" s="155" t="str">
        <f>IF(ページ2!$D60="飼料用米","-",IF(ページ2!$D60="米粉用米","-","くず"))</f>
        <v>くず</v>
      </c>
    </row>
    <row r="90" spans="1:7" x14ac:dyDescent="0.15">
      <c r="C90" s="155"/>
      <c r="D90" s="155"/>
      <c r="E90" s="155"/>
      <c r="F90" s="155"/>
      <c r="G90" s="155"/>
    </row>
    <row r="91" spans="1:7" x14ac:dyDescent="0.15">
      <c r="A91" s="114">
        <v>2</v>
      </c>
      <c r="B91" s="114">
        <v>45</v>
      </c>
      <c r="C91" s="155" t="str">
        <f>IF(ページ2!$D62="飼料用米","-",IF(ページ2!$D62="米粉用米","-","１等"))</f>
        <v>１等</v>
      </c>
      <c r="D91" s="155" t="str">
        <f>IF(ページ2!$D62="飼料用米","-",IF(ページ2!$D62="米粉用米","-","２等"))</f>
        <v>２等</v>
      </c>
      <c r="E91" s="155" t="str">
        <f>IF(ページ2!$D62="飼料用米","-",IF(ページ2!$D62="米粉用米","-","３等"))</f>
        <v>３等</v>
      </c>
      <c r="F91" s="155" t="str">
        <f>IF(ページ2!$D62="飼料用米","-",IF(ページ2!$D62="米粉用米","-","規格外
(色下・中間米含む)"))</f>
        <v>規格外
(色下・中間米含む)</v>
      </c>
      <c r="G91" s="155" t="str">
        <f>IF(ページ2!$D62="飼料用米","-",IF(ページ2!$D62="米粉用米","-","くず"))</f>
        <v>くず</v>
      </c>
    </row>
    <row r="92" spans="1:7" x14ac:dyDescent="0.15">
      <c r="C92" s="155"/>
      <c r="D92" s="155"/>
      <c r="E92" s="155"/>
      <c r="F92" s="155"/>
      <c r="G92" s="155"/>
    </row>
    <row r="93" spans="1:7" x14ac:dyDescent="0.15">
      <c r="A93" s="114">
        <v>3</v>
      </c>
      <c r="B93" s="114">
        <v>46</v>
      </c>
      <c r="C93" s="155" t="str">
        <f>IF(ページ3!$D14="飼料用米","-",IF(ページ3!$D14="米粉用米","-","１等"))</f>
        <v>１等</v>
      </c>
      <c r="D93" s="155" t="str">
        <f>IF(ページ3!$D14="飼料用米","-",IF(ページ3!$D14="米粉用米","-","２等"))</f>
        <v>２等</v>
      </c>
      <c r="E93" s="155" t="str">
        <f>IF(ページ3!$D14="飼料用米","-",IF(ページ3!$D14="米粉用米","-","３等"))</f>
        <v>３等</v>
      </c>
      <c r="F93" s="155" t="str">
        <f>IF(ページ3!$D14="飼料用米","-",IF(ページ3!$D14="米粉用米","-","規格外
(色下・中間米含む)"))</f>
        <v>規格外
(色下・中間米含む)</v>
      </c>
      <c r="G93" s="155" t="str">
        <f>IF(ページ3!$D14="飼料用米","-",IF(ページ3!$D14="米粉用米","-","くず"))</f>
        <v>くず</v>
      </c>
    </row>
    <row r="94" spans="1:7" x14ac:dyDescent="0.15">
      <c r="C94" s="155"/>
      <c r="D94" s="155"/>
      <c r="E94" s="155"/>
      <c r="F94" s="155"/>
      <c r="G94" s="155"/>
    </row>
    <row r="95" spans="1:7" x14ac:dyDescent="0.15">
      <c r="A95" s="114">
        <v>3</v>
      </c>
      <c r="B95" s="114">
        <v>47</v>
      </c>
      <c r="C95" s="155" t="str">
        <f>IF(ページ3!$D16="飼料用米","-",IF(ページ3!$D16="米粉用米","-","１等"))</f>
        <v>１等</v>
      </c>
      <c r="D95" s="155" t="str">
        <f>IF(ページ3!$D16="飼料用米","-",IF(ページ3!$D16="米粉用米","-","２等"))</f>
        <v>２等</v>
      </c>
      <c r="E95" s="155" t="str">
        <f>IF(ページ3!$D16="飼料用米","-",IF(ページ3!$D16="米粉用米","-","３等"))</f>
        <v>３等</v>
      </c>
      <c r="F95" s="155" t="str">
        <f>IF(ページ3!$D16="飼料用米","-",IF(ページ3!$D16="米粉用米","-","規格外
(色下・中間米含む)"))</f>
        <v>規格外
(色下・中間米含む)</v>
      </c>
      <c r="G95" s="155" t="str">
        <f>IF(ページ3!$D16="飼料用米","-",IF(ページ3!$D16="米粉用米","-","くず"))</f>
        <v>くず</v>
      </c>
    </row>
    <row r="96" spans="1:7" x14ac:dyDescent="0.15">
      <c r="C96" s="155"/>
      <c r="D96" s="155"/>
      <c r="E96" s="155"/>
      <c r="F96" s="155"/>
      <c r="G96" s="155"/>
    </row>
    <row r="97" spans="1:7" x14ac:dyDescent="0.15">
      <c r="A97" s="114">
        <v>3</v>
      </c>
      <c r="B97" s="114">
        <v>48</v>
      </c>
      <c r="C97" s="155" t="str">
        <f>IF(ページ3!$D18="飼料用米","-",IF(ページ3!$D18="米粉用米","-","１等"))</f>
        <v>１等</v>
      </c>
      <c r="D97" s="155" t="str">
        <f>IF(ページ3!$D18="飼料用米","-",IF(ページ3!$D18="米粉用米","-","２等"))</f>
        <v>２等</v>
      </c>
      <c r="E97" s="155" t="str">
        <f>IF(ページ3!$D18="飼料用米","-",IF(ページ3!$D18="米粉用米","-","３等"))</f>
        <v>３等</v>
      </c>
      <c r="F97" s="155" t="str">
        <f>IF(ページ3!$D18="飼料用米","-",IF(ページ3!$D18="米粉用米","-","規格外
(色下・中間米含む)"))</f>
        <v>規格外
(色下・中間米含む)</v>
      </c>
      <c r="G97" s="155" t="str">
        <f>IF(ページ3!$D18="飼料用米","-",IF(ページ3!$D18="米粉用米","-","くず"))</f>
        <v>くず</v>
      </c>
    </row>
    <row r="98" spans="1:7" x14ac:dyDescent="0.15">
      <c r="C98" s="155"/>
      <c r="D98" s="155"/>
      <c r="E98" s="155"/>
      <c r="F98" s="155"/>
      <c r="G98" s="155"/>
    </row>
    <row r="99" spans="1:7" x14ac:dyDescent="0.15">
      <c r="A99" s="114">
        <v>3</v>
      </c>
      <c r="B99" s="114">
        <v>49</v>
      </c>
      <c r="C99" s="155" t="str">
        <f>IF(ページ3!$D20="飼料用米","-",IF(ページ3!$D20="米粉用米","-","１等"))</f>
        <v>１等</v>
      </c>
      <c r="D99" s="155" t="str">
        <f>IF(ページ3!$D20="飼料用米","-",IF(ページ3!$D20="米粉用米","-","２等"))</f>
        <v>２等</v>
      </c>
      <c r="E99" s="155" t="str">
        <f>IF(ページ3!$D20="飼料用米","-",IF(ページ3!$D20="米粉用米","-","３等"))</f>
        <v>３等</v>
      </c>
      <c r="F99" s="155" t="str">
        <f>IF(ページ3!$D20="飼料用米","-",IF(ページ3!$D20="米粉用米","-","規格外
(色下・中間米含む)"))</f>
        <v>規格外
(色下・中間米含む)</v>
      </c>
      <c r="G99" s="155" t="str">
        <f>IF(ページ3!$D20="飼料用米","-",IF(ページ3!$D20="米粉用米","-","くず"))</f>
        <v>くず</v>
      </c>
    </row>
    <row r="100" spans="1:7" x14ac:dyDescent="0.15">
      <c r="C100" s="155"/>
      <c r="D100" s="155"/>
      <c r="E100" s="155"/>
      <c r="F100" s="155"/>
      <c r="G100" s="155"/>
    </row>
    <row r="101" spans="1:7" x14ac:dyDescent="0.15">
      <c r="A101" s="114">
        <v>3</v>
      </c>
      <c r="B101" s="114">
        <v>50</v>
      </c>
      <c r="C101" s="155" t="str">
        <f>IF(ページ3!$D22="飼料用米","-",IF(ページ3!$D22="米粉用米","-","１等"))</f>
        <v>１等</v>
      </c>
      <c r="D101" s="155" t="str">
        <f>IF(ページ3!$D22="飼料用米","-",IF(ページ3!$D22="米粉用米","-","２等"))</f>
        <v>２等</v>
      </c>
      <c r="E101" s="155" t="str">
        <f>IF(ページ3!$D22="飼料用米","-",IF(ページ3!$D22="米粉用米","-","３等"))</f>
        <v>３等</v>
      </c>
      <c r="F101" s="155" t="str">
        <f>IF(ページ3!$D22="飼料用米","-",IF(ページ3!$D22="米粉用米","-","規格外
(色下・中間米含む)"))</f>
        <v>規格外
(色下・中間米含む)</v>
      </c>
      <c r="G101" s="155" t="str">
        <f>IF(ページ3!$D22="飼料用米","-",IF(ページ3!$D22="米粉用米","-","くず"))</f>
        <v>くず</v>
      </c>
    </row>
    <row r="102" spans="1:7" x14ac:dyDescent="0.15">
      <c r="C102" s="155"/>
      <c r="D102" s="155"/>
      <c r="E102" s="155"/>
      <c r="F102" s="155"/>
      <c r="G102" s="155"/>
    </row>
    <row r="103" spans="1:7" x14ac:dyDescent="0.15">
      <c r="A103" s="114">
        <v>3</v>
      </c>
      <c r="B103" s="114">
        <v>51</v>
      </c>
      <c r="C103" s="155" t="str">
        <f>IF(ページ3!$D24="飼料用米","-",IF(ページ3!$D24="米粉用米","-","１等"))</f>
        <v>１等</v>
      </c>
      <c r="D103" s="155" t="str">
        <f>IF(ページ3!$D24="飼料用米","-",IF(ページ3!$D24="米粉用米","-","２等"))</f>
        <v>２等</v>
      </c>
      <c r="E103" s="155" t="str">
        <f>IF(ページ3!$D24="飼料用米","-",IF(ページ3!$D24="米粉用米","-","３等"))</f>
        <v>３等</v>
      </c>
      <c r="F103" s="155" t="str">
        <f>IF(ページ3!$D24="飼料用米","-",IF(ページ3!$D24="米粉用米","-","規格外
(色下・中間米含む)"))</f>
        <v>規格外
(色下・中間米含む)</v>
      </c>
      <c r="G103" s="155" t="str">
        <f>IF(ページ3!$D24="飼料用米","-",IF(ページ3!$D24="米粉用米","-","くず"))</f>
        <v>くず</v>
      </c>
    </row>
    <row r="104" spans="1:7" x14ac:dyDescent="0.15">
      <c r="C104" s="155"/>
      <c r="D104" s="155"/>
      <c r="E104" s="155"/>
      <c r="F104" s="155"/>
      <c r="G104" s="155"/>
    </row>
    <row r="105" spans="1:7" x14ac:dyDescent="0.15">
      <c r="A105" s="114">
        <v>3</v>
      </c>
      <c r="B105" s="114">
        <v>52</v>
      </c>
      <c r="C105" s="155" t="str">
        <f>IF(ページ3!$D26="飼料用米","-",IF(ページ3!$D26="米粉用米","-","１等"))</f>
        <v>１等</v>
      </c>
      <c r="D105" s="155" t="str">
        <f>IF(ページ3!$D26="飼料用米","-",IF(ページ3!$D26="米粉用米","-","２等"))</f>
        <v>２等</v>
      </c>
      <c r="E105" s="155" t="str">
        <f>IF(ページ3!$D26="飼料用米","-",IF(ページ3!$D26="米粉用米","-","３等"))</f>
        <v>３等</v>
      </c>
      <c r="F105" s="155" t="str">
        <f>IF(ページ3!$D26="飼料用米","-",IF(ページ3!$D26="米粉用米","-","規格外
(色下・中間米含む)"))</f>
        <v>規格外
(色下・中間米含む)</v>
      </c>
      <c r="G105" s="155" t="str">
        <f>IF(ページ3!$D26="飼料用米","-",IF(ページ3!$D26="米粉用米","-","くず"))</f>
        <v>くず</v>
      </c>
    </row>
    <row r="106" spans="1:7" x14ac:dyDescent="0.15">
      <c r="C106" s="155"/>
      <c r="D106" s="155"/>
      <c r="E106" s="155"/>
      <c r="F106" s="155"/>
      <c r="G106" s="155"/>
    </row>
    <row r="107" spans="1:7" x14ac:dyDescent="0.15">
      <c r="A107" s="114">
        <v>3</v>
      </c>
      <c r="B107" s="114">
        <v>53</v>
      </c>
      <c r="C107" s="155" t="str">
        <f>IF(ページ3!$D28="飼料用米","-",IF(ページ3!$D28="米粉用米","-","１等"))</f>
        <v>１等</v>
      </c>
      <c r="D107" s="155" t="str">
        <f>IF(ページ3!$D28="飼料用米","-",IF(ページ3!$D28="米粉用米","-","２等"))</f>
        <v>２等</v>
      </c>
      <c r="E107" s="155" t="str">
        <f>IF(ページ3!$D28="飼料用米","-",IF(ページ3!$D28="米粉用米","-","３等"))</f>
        <v>３等</v>
      </c>
      <c r="F107" s="155" t="str">
        <f>IF(ページ3!$D28="飼料用米","-",IF(ページ3!$D28="米粉用米","-","規格外
(色下・中間米含む)"))</f>
        <v>規格外
(色下・中間米含む)</v>
      </c>
      <c r="G107" s="155" t="str">
        <f>IF(ページ3!$D28="飼料用米","-",IF(ページ3!$D28="米粉用米","-","くず"))</f>
        <v>くず</v>
      </c>
    </row>
    <row r="108" spans="1:7" x14ac:dyDescent="0.15">
      <c r="C108" s="155"/>
      <c r="D108" s="155"/>
      <c r="E108" s="155"/>
      <c r="F108" s="155"/>
      <c r="G108" s="155"/>
    </row>
    <row r="109" spans="1:7" x14ac:dyDescent="0.15">
      <c r="A109" s="114">
        <v>3</v>
      </c>
      <c r="B109" s="114">
        <v>54</v>
      </c>
      <c r="C109" s="155" t="str">
        <f>IF(ページ3!$D30="飼料用米","-",IF(ページ3!$D30="米粉用米","-","１等"))</f>
        <v>１等</v>
      </c>
      <c r="D109" s="155" t="str">
        <f>IF(ページ3!$D30="飼料用米","-",IF(ページ3!$D30="米粉用米","-","２等"))</f>
        <v>２等</v>
      </c>
      <c r="E109" s="155" t="str">
        <f>IF(ページ3!$D30="飼料用米","-",IF(ページ3!$D30="米粉用米","-","３等"))</f>
        <v>３等</v>
      </c>
      <c r="F109" s="155" t="str">
        <f>IF(ページ3!$D30="飼料用米","-",IF(ページ3!$D30="米粉用米","-","規格外
(色下・中間米含む)"))</f>
        <v>規格外
(色下・中間米含む)</v>
      </c>
      <c r="G109" s="155" t="str">
        <f>IF(ページ3!$D30="飼料用米","-",IF(ページ3!$D30="米粉用米","-","くず"))</f>
        <v>くず</v>
      </c>
    </row>
    <row r="110" spans="1:7" x14ac:dyDescent="0.15">
      <c r="C110" s="155"/>
      <c r="D110" s="155"/>
      <c r="E110" s="155"/>
      <c r="F110" s="155"/>
      <c r="G110" s="155"/>
    </row>
    <row r="111" spans="1:7" x14ac:dyDescent="0.15">
      <c r="A111" s="114">
        <v>3</v>
      </c>
      <c r="B111" s="114">
        <v>55</v>
      </c>
      <c r="C111" s="155" t="str">
        <f>IF(ページ3!$D32="飼料用米","-",IF(ページ3!$D32="米粉用米","-","１等"))</f>
        <v>１等</v>
      </c>
      <c r="D111" s="155" t="str">
        <f>IF(ページ3!$D32="飼料用米","-",IF(ページ3!$D32="米粉用米","-","２等"))</f>
        <v>２等</v>
      </c>
      <c r="E111" s="155" t="str">
        <f>IF(ページ3!$D32="飼料用米","-",IF(ページ3!$D32="米粉用米","-","３等"))</f>
        <v>３等</v>
      </c>
      <c r="F111" s="155" t="str">
        <f>IF(ページ3!$D32="飼料用米","-",IF(ページ3!$D32="米粉用米","-","規格外
(色下・中間米含む)"))</f>
        <v>規格外
(色下・中間米含む)</v>
      </c>
      <c r="G111" s="155" t="str">
        <f>IF(ページ3!$D32="飼料用米","-",IF(ページ3!$D32="米粉用米","-","くず"))</f>
        <v>くず</v>
      </c>
    </row>
    <row r="112" spans="1:7" x14ac:dyDescent="0.15">
      <c r="C112" s="155"/>
      <c r="D112" s="155"/>
      <c r="E112" s="155"/>
      <c r="F112" s="155"/>
      <c r="G112" s="155"/>
    </row>
    <row r="113" spans="1:7" x14ac:dyDescent="0.15">
      <c r="A113" s="114">
        <v>3</v>
      </c>
      <c r="B113" s="114">
        <v>56</v>
      </c>
      <c r="C113" s="155" t="str">
        <f>IF(ページ3!$D34="飼料用米","-",IF(ページ3!$D34="米粉用米","-","１等"))</f>
        <v>１等</v>
      </c>
      <c r="D113" s="155" t="str">
        <f>IF(ページ3!$D34="飼料用米","-",IF(ページ3!$D34="米粉用米","-","２等"))</f>
        <v>２等</v>
      </c>
      <c r="E113" s="155" t="str">
        <f>IF(ページ3!$D34="飼料用米","-",IF(ページ3!$D34="米粉用米","-","３等"))</f>
        <v>３等</v>
      </c>
      <c r="F113" s="155" t="str">
        <f>IF(ページ3!$D34="飼料用米","-",IF(ページ3!$D34="米粉用米","-","規格外
(色下・中間米含む)"))</f>
        <v>規格外
(色下・中間米含む)</v>
      </c>
      <c r="G113" s="155" t="str">
        <f>IF(ページ3!$D34="飼料用米","-",IF(ページ3!$D34="米粉用米","-","くず"))</f>
        <v>くず</v>
      </c>
    </row>
    <row r="114" spans="1:7" x14ac:dyDescent="0.15">
      <c r="C114" s="155"/>
      <c r="D114" s="155"/>
      <c r="E114" s="155"/>
      <c r="F114" s="155"/>
      <c r="G114" s="155"/>
    </row>
    <row r="115" spans="1:7" x14ac:dyDescent="0.15">
      <c r="A115" s="114">
        <v>3</v>
      </c>
      <c r="B115" s="114">
        <v>57</v>
      </c>
      <c r="C115" s="155" t="str">
        <f>IF(ページ3!$D36="飼料用米","-",IF(ページ3!$D36="米粉用米","-","１等"))</f>
        <v>１等</v>
      </c>
      <c r="D115" s="155" t="str">
        <f>IF(ページ3!$D36="飼料用米","-",IF(ページ3!$D36="米粉用米","-","２等"))</f>
        <v>２等</v>
      </c>
      <c r="E115" s="155" t="str">
        <f>IF(ページ3!$D36="飼料用米","-",IF(ページ3!$D36="米粉用米","-","３等"))</f>
        <v>３等</v>
      </c>
      <c r="F115" s="155" t="str">
        <f>IF(ページ3!$D36="飼料用米","-",IF(ページ3!$D36="米粉用米","-","規格外
(色下・中間米含む)"))</f>
        <v>規格外
(色下・中間米含む)</v>
      </c>
      <c r="G115" s="155" t="str">
        <f>IF(ページ3!$D36="飼料用米","-",IF(ページ3!$D36="米粉用米","-","くず"))</f>
        <v>くず</v>
      </c>
    </row>
    <row r="116" spans="1:7" x14ac:dyDescent="0.15">
      <c r="C116" s="155"/>
      <c r="D116" s="155"/>
      <c r="E116" s="155"/>
      <c r="F116" s="155"/>
      <c r="G116" s="155"/>
    </row>
    <row r="117" spans="1:7" x14ac:dyDescent="0.15">
      <c r="A117" s="114">
        <v>3</v>
      </c>
      <c r="B117" s="114">
        <v>58</v>
      </c>
      <c r="C117" s="155" t="str">
        <f>IF(ページ3!$D38="飼料用米","-",IF(ページ3!$D38="米粉用米","-","１等"))</f>
        <v>１等</v>
      </c>
      <c r="D117" s="155" t="str">
        <f>IF(ページ3!$D38="飼料用米","-",IF(ページ3!$D38="米粉用米","-","２等"))</f>
        <v>２等</v>
      </c>
      <c r="E117" s="155" t="str">
        <f>IF(ページ3!$D38="飼料用米","-",IF(ページ3!$D38="米粉用米","-","３等"))</f>
        <v>３等</v>
      </c>
      <c r="F117" s="155" t="str">
        <f>IF(ページ3!$D38="飼料用米","-",IF(ページ3!$D38="米粉用米","-","規格外
(色下・中間米含む)"))</f>
        <v>規格外
(色下・中間米含む)</v>
      </c>
      <c r="G117" s="155" t="str">
        <f>IF(ページ3!$D38="飼料用米","-",IF(ページ3!$D38="米粉用米","-","くず"))</f>
        <v>くず</v>
      </c>
    </row>
    <row r="118" spans="1:7" x14ac:dyDescent="0.15">
      <c r="C118" s="155"/>
      <c r="D118" s="155"/>
      <c r="E118" s="155"/>
      <c r="F118" s="155"/>
      <c r="G118" s="155"/>
    </row>
    <row r="119" spans="1:7" x14ac:dyDescent="0.15">
      <c r="A119" s="114">
        <v>3</v>
      </c>
      <c r="B119" s="114">
        <v>59</v>
      </c>
      <c r="C119" s="155" t="str">
        <f>IF(ページ3!$D40="飼料用米","-",IF(ページ3!$D40="米粉用米","-","１等"))</f>
        <v>１等</v>
      </c>
      <c r="D119" s="155" t="str">
        <f>IF(ページ3!$D40="飼料用米","-",IF(ページ3!$D40="米粉用米","-","２等"))</f>
        <v>２等</v>
      </c>
      <c r="E119" s="155" t="str">
        <f>IF(ページ3!$D40="飼料用米","-",IF(ページ3!$D40="米粉用米","-","３等"))</f>
        <v>３等</v>
      </c>
      <c r="F119" s="155" t="str">
        <f>IF(ページ3!$D40="飼料用米","-",IF(ページ3!$D40="米粉用米","-","規格外
(色下・中間米含む)"))</f>
        <v>規格外
(色下・中間米含む)</v>
      </c>
      <c r="G119" s="155" t="str">
        <f>IF(ページ3!$D40="飼料用米","-",IF(ページ3!$D40="米粉用米","-","くず"))</f>
        <v>くず</v>
      </c>
    </row>
    <row r="120" spans="1:7" x14ac:dyDescent="0.15">
      <c r="C120" s="155"/>
      <c r="D120" s="155"/>
      <c r="E120" s="155"/>
      <c r="F120" s="155"/>
      <c r="G120" s="155"/>
    </row>
    <row r="121" spans="1:7" x14ac:dyDescent="0.15">
      <c r="A121" s="114">
        <v>3</v>
      </c>
      <c r="B121" s="114">
        <v>60</v>
      </c>
      <c r="C121" s="155" t="str">
        <f>IF(ページ3!$D42="飼料用米","-",IF(ページ3!$D42="米粉用米","-","１等"))</f>
        <v>１等</v>
      </c>
      <c r="D121" s="155" t="str">
        <f>IF(ページ3!$D42="飼料用米","-",IF(ページ3!$D42="米粉用米","-","２等"))</f>
        <v>２等</v>
      </c>
      <c r="E121" s="155" t="str">
        <f>IF(ページ3!$D42="飼料用米","-",IF(ページ3!$D42="米粉用米","-","３等"))</f>
        <v>３等</v>
      </c>
      <c r="F121" s="155" t="str">
        <f>IF(ページ3!$D42="飼料用米","-",IF(ページ3!$D42="米粉用米","-","規格外
(色下・中間米含む)"))</f>
        <v>規格外
(色下・中間米含む)</v>
      </c>
      <c r="G121" s="155" t="str">
        <f>IF(ページ3!$D42="飼料用米","-",IF(ページ3!$D42="米粉用米","-","くず"))</f>
        <v>くず</v>
      </c>
    </row>
    <row r="122" spans="1:7" x14ac:dyDescent="0.15">
      <c r="C122" s="155"/>
      <c r="D122" s="155"/>
      <c r="E122" s="155"/>
      <c r="F122" s="155"/>
      <c r="G122" s="155"/>
    </row>
    <row r="123" spans="1:7" x14ac:dyDescent="0.15">
      <c r="A123" s="114">
        <v>3</v>
      </c>
      <c r="B123" s="114">
        <v>61</v>
      </c>
      <c r="C123" s="155" t="str">
        <f>IF(ページ3!$D44="飼料用米","-",IF(ページ3!$D44="米粉用米","-","１等"))</f>
        <v>１等</v>
      </c>
      <c r="D123" s="155" t="str">
        <f>IF(ページ3!$D44="飼料用米","-",IF(ページ3!$D44="米粉用米","-","２等"))</f>
        <v>２等</v>
      </c>
      <c r="E123" s="155" t="str">
        <f>IF(ページ3!$D44="飼料用米","-",IF(ページ3!$D44="米粉用米","-","３等"))</f>
        <v>３等</v>
      </c>
      <c r="F123" s="155" t="str">
        <f>IF(ページ3!$D44="飼料用米","-",IF(ページ3!$D44="米粉用米","-","規格外
(色下・中間米含む)"))</f>
        <v>規格外
(色下・中間米含む)</v>
      </c>
      <c r="G123" s="155" t="str">
        <f>IF(ページ3!$D44="飼料用米","-",IF(ページ3!$D44="米粉用米","-","くず"))</f>
        <v>くず</v>
      </c>
    </row>
    <row r="124" spans="1:7" x14ac:dyDescent="0.15">
      <c r="C124" s="155"/>
      <c r="D124" s="155"/>
      <c r="E124" s="155"/>
      <c r="F124" s="155"/>
      <c r="G124" s="155"/>
    </row>
    <row r="125" spans="1:7" x14ac:dyDescent="0.15">
      <c r="A125" s="114">
        <v>3</v>
      </c>
      <c r="B125" s="114">
        <v>62</v>
      </c>
      <c r="C125" s="155" t="str">
        <f>IF(ページ3!$D46="飼料用米","-",IF(ページ3!$D46="米粉用米","-","１等"))</f>
        <v>１等</v>
      </c>
      <c r="D125" s="155" t="str">
        <f>IF(ページ3!$D46="飼料用米","-",IF(ページ3!$D46="米粉用米","-","２等"))</f>
        <v>２等</v>
      </c>
      <c r="E125" s="155" t="str">
        <f>IF(ページ3!$D46="飼料用米","-",IF(ページ3!$D46="米粉用米","-","３等"))</f>
        <v>３等</v>
      </c>
      <c r="F125" s="155" t="str">
        <f>IF(ページ3!$D46="飼料用米","-",IF(ページ3!$D46="米粉用米","-","規格外
(色下・中間米含む)"))</f>
        <v>規格外
(色下・中間米含む)</v>
      </c>
      <c r="G125" s="155" t="str">
        <f>IF(ページ3!$D46="飼料用米","-",IF(ページ3!$D46="米粉用米","-","くず"))</f>
        <v>くず</v>
      </c>
    </row>
    <row r="126" spans="1:7" x14ac:dyDescent="0.15">
      <c r="C126" s="155"/>
      <c r="D126" s="155"/>
      <c r="E126" s="155"/>
      <c r="F126" s="155"/>
      <c r="G126" s="155"/>
    </row>
    <row r="127" spans="1:7" x14ac:dyDescent="0.15">
      <c r="A127" s="114">
        <v>3</v>
      </c>
      <c r="B127" s="114">
        <v>63</v>
      </c>
      <c r="C127" s="155" t="str">
        <f>IF(ページ3!$D48="飼料用米","-",IF(ページ3!$D48="米粉用米","-","１等"))</f>
        <v>１等</v>
      </c>
      <c r="D127" s="155" t="str">
        <f>IF(ページ3!$D48="飼料用米","-",IF(ページ3!$D48="米粉用米","-","２等"))</f>
        <v>２等</v>
      </c>
      <c r="E127" s="155" t="str">
        <f>IF(ページ3!$D48="飼料用米","-",IF(ページ3!$D48="米粉用米","-","３等"))</f>
        <v>３等</v>
      </c>
      <c r="F127" s="155" t="str">
        <f>IF(ページ3!$D48="飼料用米","-",IF(ページ3!$D48="米粉用米","-","規格外
(色下・中間米含む)"))</f>
        <v>規格外
(色下・中間米含む)</v>
      </c>
      <c r="G127" s="155" t="str">
        <f>IF(ページ3!$D48="飼料用米","-",IF(ページ3!$D48="米粉用米","-","くず"))</f>
        <v>くず</v>
      </c>
    </row>
    <row r="128" spans="1:7" x14ac:dyDescent="0.15">
      <c r="C128" s="155"/>
      <c r="D128" s="155"/>
      <c r="E128" s="155"/>
      <c r="F128" s="155"/>
      <c r="G128" s="155"/>
    </row>
    <row r="129" spans="1:7" x14ac:dyDescent="0.15">
      <c r="A129" s="114">
        <v>3</v>
      </c>
      <c r="B129" s="114">
        <v>64</v>
      </c>
      <c r="C129" s="155" t="str">
        <f>IF(ページ3!$D50="飼料用米","-",IF(ページ3!$D50="米粉用米","-","１等"))</f>
        <v>１等</v>
      </c>
      <c r="D129" s="155" t="str">
        <f>IF(ページ3!$D50="飼料用米","-",IF(ページ3!$D50="米粉用米","-","２等"))</f>
        <v>２等</v>
      </c>
      <c r="E129" s="155" t="str">
        <f>IF(ページ3!$D50="飼料用米","-",IF(ページ3!$D50="米粉用米","-","３等"))</f>
        <v>３等</v>
      </c>
      <c r="F129" s="155" t="str">
        <f>IF(ページ3!$D50="飼料用米","-",IF(ページ3!$D50="米粉用米","-","規格外
(色下・中間米含む)"))</f>
        <v>規格外
(色下・中間米含む)</v>
      </c>
      <c r="G129" s="155" t="str">
        <f>IF(ページ3!$D50="飼料用米","-",IF(ページ3!$D50="米粉用米","-","くず"))</f>
        <v>くず</v>
      </c>
    </row>
    <row r="130" spans="1:7" x14ac:dyDescent="0.15">
      <c r="C130" s="155"/>
      <c r="D130" s="155"/>
      <c r="E130" s="155"/>
      <c r="F130" s="155"/>
      <c r="G130" s="155"/>
    </row>
    <row r="131" spans="1:7" x14ac:dyDescent="0.15">
      <c r="A131" s="114">
        <v>3</v>
      </c>
      <c r="B131" s="114">
        <v>65</v>
      </c>
      <c r="C131" s="155" t="str">
        <f>IF(ページ3!$D52="飼料用米","-",IF(ページ3!$D52="米粉用米","-","１等"))</f>
        <v>１等</v>
      </c>
      <c r="D131" s="155" t="str">
        <f>IF(ページ3!$D52="飼料用米","-",IF(ページ3!$D52="米粉用米","-","２等"))</f>
        <v>２等</v>
      </c>
      <c r="E131" s="155" t="str">
        <f>IF(ページ3!$D52="飼料用米","-",IF(ページ3!$D52="米粉用米","-","３等"))</f>
        <v>３等</v>
      </c>
      <c r="F131" s="155" t="str">
        <f>IF(ページ3!$D52="飼料用米","-",IF(ページ3!$D52="米粉用米","-","規格外
(色下・中間米含む)"))</f>
        <v>規格外
(色下・中間米含む)</v>
      </c>
      <c r="G131" s="155" t="str">
        <f>IF(ページ3!$D52="飼料用米","-",IF(ページ3!$D52="米粉用米","-","くず"))</f>
        <v>くず</v>
      </c>
    </row>
    <row r="132" spans="1:7" x14ac:dyDescent="0.15">
      <c r="C132" s="155"/>
      <c r="D132" s="155"/>
      <c r="E132" s="155"/>
      <c r="F132" s="155"/>
      <c r="G132" s="155"/>
    </row>
    <row r="133" spans="1:7" x14ac:dyDescent="0.15">
      <c r="A133" s="114">
        <v>3</v>
      </c>
      <c r="B133" s="114">
        <v>66</v>
      </c>
      <c r="C133" s="155" t="str">
        <f>IF(ページ3!$D54="飼料用米","-",IF(ページ3!$D54="米粉用米","-","１等"))</f>
        <v>１等</v>
      </c>
      <c r="D133" s="155" t="str">
        <f>IF(ページ3!$D54="飼料用米","-",IF(ページ3!$D54="米粉用米","-","２等"))</f>
        <v>２等</v>
      </c>
      <c r="E133" s="155" t="str">
        <f>IF(ページ3!$D54="飼料用米","-",IF(ページ3!$D54="米粉用米","-","３等"))</f>
        <v>３等</v>
      </c>
      <c r="F133" s="155" t="str">
        <f>IF(ページ3!$D54="飼料用米","-",IF(ページ3!$D54="米粉用米","-","規格外
(色下・中間米含む)"))</f>
        <v>規格外
(色下・中間米含む)</v>
      </c>
      <c r="G133" s="155" t="str">
        <f>IF(ページ3!$D54="飼料用米","-",IF(ページ3!$D54="米粉用米","-","くず"))</f>
        <v>くず</v>
      </c>
    </row>
    <row r="134" spans="1:7" x14ac:dyDescent="0.15">
      <c r="C134" s="155"/>
      <c r="D134" s="155"/>
      <c r="E134" s="155"/>
      <c r="F134" s="155"/>
      <c r="G134" s="155"/>
    </row>
    <row r="135" spans="1:7" x14ac:dyDescent="0.15">
      <c r="A135" s="114">
        <v>3</v>
      </c>
      <c r="B135" s="114">
        <v>67</v>
      </c>
      <c r="C135" s="155" t="str">
        <f>IF(ページ3!$D56="飼料用米","-",IF(ページ3!$D56="米粉用米","-","１等"))</f>
        <v>１等</v>
      </c>
      <c r="D135" s="155" t="str">
        <f>IF(ページ3!$D56="飼料用米","-",IF(ページ3!$D56="米粉用米","-","２等"))</f>
        <v>２等</v>
      </c>
      <c r="E135" s="155" t="str">
        <f>IF(ページ3!$D56="飼料用米","-",IF(ページ3!$D56="米粉用米","-","３等"))</f>
        <v>３等</v>
      </c>
      <c r="F135" s="155" t="str">
        <f>IF(ページ3!$D56="飼料用米","-",IF(ページ3!$D56="米粉用米","-","規格外
(色下・中間米含む)"))</f>
        <v>規格外
(色下・中間米含む)</v>
      </c>
      <c r="G135" s="155" t="str">
        <f>IF(ページ3!$D56="飼料用米","-",IF(ページ3!$D56="米粉用米","-","くず"))</f>
        <v>くず</v>
      </c>
    </row>
    <row r="136" spans="1:7" x14ac:dyDescent="0.15">
      <c r="C136" s="155"/>
      <c r="D136" s="155"/>
      <c r="E136" s="155"/>
      <c r="F136" s="155"/>
      <c r="G136" s="155"/>
    </row>
    <row r="137" spans="1:7" x14ac:dyDescent="0.15">
      <c r="A137" s="114">
        <v>3</v>
      </c>
      <c r="B137" s="114">
        <v>68</v>
      </c>
      <c r="C137" s="155" t="str">
        <f>IF(ページ3!$D58="飼料用米","-",IF(ページ3!$D58="米粉用米","-","１等"))</f>
        <v>１等</v>
      </c>
      <c r="D137" s="155" t="str">
        <f>IF(ページ3!$D58="飼料用米","-",IF(ページ3!$D58="米粉用米","-","２等"))</f>
        <v>２等</v>
      </c>
      <c r="E137" s="155" t="str">
        <f>IF(ページ3!$D58="飼料用米","-",IF(ページ3!$D58="米粉用米","-","３等"))</f>
        <v>３等</v>
      </c>
      <c r="F137" s="155" t="str">
        <f>IF(ページ3!$D58="飼料用米","-",IF(ページ3!$D58="米粉用米","-","規格外
(色下・中間米含む)"))</f>
        <v>規格外
(色下・中間米含む)</v>
      </c>
      <c r="G137" s="155" t="str">
        <f>IF(ページ3!$D58="飼料用米","-",IF(ページ3!$D58="米粉用米","-","くず"))</f>
        <v>くず</v>
      </c>
    </row>
    <row r="138" spans="1:7" x14ac:dyDescent="0.15">
      <c r="C138" s="155"/>
      <c r="D138" s="155"/>
      <c r="E138" s="155"/>
      <c r="F138" s="155"/>
      <c r="G138" s="155"/>
    </row>
    <row r="139" spans="1:7" x14ac:dyDescent="0.15">
      <c r="A139" s="114">
        <v>3</v>
      </c>
      <c r="B139" s="114">
        <v>69</v>
      </c>
      <c r="C139" s="155" t="str">
        <f>IF(ページ3!$D60="飼料用米","-",IF(ページ3!$D60="米粉用米","-","１等"))</f>
        <v>１等</v>
      </c>
      <c r="D139" s="155" t="str">
        <f>IF(ページ3!$D60="飼料用米","-",IF(ページ3!$D60="米粉用米","-","２等"))</f>
        <v>２等</v>
      </c>
      <c r="E139" s="155" t="str">
        <f>IF(ページ3!$D60="飼料用米","-",IF(ページ3!$D60="米粉用米","-","３等"))</f>
        <v>３等</v>
      </c>
      <c r="F139" s="155" t="str">
        <f>IF(ページ3!$D60="飼料用米","-",IF(ページ3!$D60="米粉用米","-","規格外
(色下・中間米含む)"))</f>
        <v>規格外
(色下・中間米含む)</v>
      </c>
      <c r="G139" s="155" t="str">
        <f>IF(ページ3!$D60="飼料用米","-",IF(ページ3!$D60="米粉用米","-","くず"))</f>
        <v>くず</v>
      </c>
    </row>
    <row r="140" spans="1:7" x14ac:dyDescent="0.15">
      <c r="C140" s="155"/>
      <c r="D140" s="155"/>
      <c r="E140" s="155"/>
      <c r="F140" s="155"/>
      <c r="G140" s="155"/>
    </row>
    <row r="141" spans="1:7" x14ac:dyDescent="0.15">
      <c r="A141" s="114">
        <v>3</v>
      </c>
      <c r="B141" s="114">
        <v>70</v>
      </c>
      <c r="C141" s="155" t="str">
        <f>IF(ページ3!$D62="飼料用米","-",IF(ページ3!$D62="米粉用米","-","１等"))</f>
        <v>１等</v>
      </c>
      <c r="D141" s="155" t="str">
        <f>IF(ページ3!$D62="飼料用米","-",IF(ページ3!$D62="米粉用米","-","２等"))</f>
        <v>２等</v>
      </c>
      <c r="E141" s="155" t="str">
        <f>IF(ページ3!$D62="飼料用米","-",IF(ページ3!$D62="米粉用米","-","３等"))</f>
        <v>３等</v>
      </c>
      <c r="F141" s="155" t="str">
        <f>IF(ページ3!$D62="飼料用米","-",IF(ページ3!$D62="米粉用米","-","規格外
(色下・中間米含む)"))</f>
        <v>規格外
(色下・中間米含む)</v>
      </c>
      <c r="G141" s="155" t="str">
        <f>IF(ページ3!$D62="飼料用米","-",IF(ページ3!$D62="米粉用米","-","くず"))</f>
        <v>くず</v>
      </c>
    </row>
    <row r="142" spans="1:7" x14ac:dyDescent="0.15">
      <c r="C142" s="155"/>
      <c r="D142" s="155"/>
      <c r="E142" s="155"/>
      <c r="F142" s="155"/>
      <c r="G142" s="155"/>
    </row>
    <row r="143" spans="1:7" x14ac:dyDescent="0.15">
      <c r="A143" s="114">
        <v>4</v>
      </c>
      <c r="B143" s="114">
        <v>71</v>
      </c>
      <c r="C143" s="155" t="str">
        <f>IF(ページ4!$D14="飼料用米","-",IF(ページ4!$D14="米粉用米","-","１等"))</f>
        <v>１等</v>
      </c>
      <c r="D143" s="155" t="str">
        <f>IF(ページ4!$D14="飼料用米","-",IF(ページ4!$D14="米粉用米","-","２等"))</f>
        <v>２等</v>
      </c>
      <c r="E143" s="155" t="str">
        <f>IF(ページ4!$D14="飼料用米","-",IF(ページ4!$D14="米粉用米","-","３等"))</f>
        <v>３等</v>
      </c>
      <c r="F143" s="155" t="str">
        <f>IF(ページ4!$D14="飼料用米","-",IF(ページ4!$D14="米粉用米","-","規格外
(色下・中間米含む)"))</f>
        <v>規格外
(色下・中間米含む)</v>
      </c>
      <c r="G143" s="155" t="str">
        <f>IF(ページ4!$D14="飼料用米","-",IF(ページ4!$D14="米粉用米","-","くず"))</f>
        <v>くず</v>
      </c>
    </row>
    <row r="144" spans="1:7" x14ac:dyDescent="0.15">
      <c r="C144" s="155"/>
      <c r="D144" s="155"/>
      <c r="E144" s="155"/>
      <c r="F144" s="155"/>
      <c r="G144" s="155"/>
    </row>
    <row r="145" spans="1:7" x14ac:dyDescent="0.15">
      <c r="A145" s="114">
        <v>4</v>
      </c>
      <c r="B145" s="114">
        <v>72</v>
      </c>
      <c r="C145" s="155" t="str">
        <f>IF(ページ4!$D16="飼料用米","-",IF(ページ4!$D16="米粉用米","-","１等"))</f>
        <v>１等</v>
      </c>
      <c r="D145" s="155" t="str">
        <f>IF(ページ4!$D16="飼料用米","-",IF(ページ4!$D16="米粉用米","-","２等"))</f>
        <v>２等</v>
      </c>
      <c r="E145" s="155" t="str">
        <f>IF(ページ4!$D16="飼料用米","-",IF(ページ4!$D16="米粉用米","-","３等"))</f>
        <v>３等</v>
      </c>
      <c r="F145" s="155" t="str">
        <f>IF(ページ4!$D16="飼料用米","-",IF(ページ4!$D16="米粉用米","-","規格外
(色下・中間米含む)"))</f>
        <v>規格外
(色下・中間米含む)</v>
      </c>
      <c r="G145" s="155" t="str">
        <f>IF(ページ4!$D16="飼料用米","-",IF(ページ4!$D16="米粉用米","-","くず"))</f>
        <v>くず</v>
      </c>
    </row>
    <row r="146" spans="1:7" x14ac:dyDescent="0.15">
      <c r="C146" s="155"/>
      <c r="D146" s="155"/>
      <c r="E146" s="155"/>
      <c r="F146" s="155"/>
      <c r="G146" s="155"/>
    </row>
    <row r="147" spans="1:7" x14ac:dyDescent="0.15">
      <c r="A147" s="114">
        <v>4</v>
      </c>
      <c r="B147" s="114">
        <v>73</v>
      </c>
      <c r="C147" s="155" t="str">
        <f>IF(ページ4!$D18="飼料用米","-",IF(ページ4!$D18="米粉用米","-","１等"))</f>
        <v>１等</v>
      </c>
      <c r="D147" s="155" t="str">
        <f>IF(ページ4!$D18="飼料用米","-",IF(ページ4!$D18="米粉用米","-","２等"))</f>
        <v>２等</v>
      </c>
      <c r="E147" s="155" t="str">
        <f>IF(ページ4!$D18="飼料用米","-",IF(ページ4!$D18="米粉用米","-","３等"))</f>
        <v>３等</v>
      </c>
      <c r="F147" s="155" t="str">
        <f>IF(ページ4!$D18="飼料用米","-",IF(ページ4!$D18="米粉用米","-","規格外
(色下・中間米含む)"))</f>
        <v>規格外
(色下・中間米含む)</v>
      </c>
      <c r="G147" s="155" t="str">
        <f>IF(ページ4!$D18="飼料用米","-",IF(ページ4!$D18="米粉用米","-","くず"))</f>
        <v>くず</v>
      </c>
    </row>
    <row r="148" spans="1:7" x14ac:dyDescent="0.15">
      <c r="C148" s="155"/>
      <c r="D148" s="155"/>
      <c r="E148" s="155"/>
      <c r="F148" s="155"/>
      <c r="G148" s="155"/>
    </row>
    <row r="149" spans="1:7" x14ac:dyDescent="0.15">
      <c r="A149" s="114">
        <v>4</v>
      </c>
      <c r="B149" s="114">
        <v>74</v>
      </c>
      <c r="C149" s="155" t="str">
        <f>IF(ページ4!$D20="飼料用米","-",IF(ページ4!$D20="米粉用米","-","１等"))</f>
        <v>１等</v>
      </c>
      <c r="D149" s="155" t="str">
        <f>IF(ページ4!$D20="飼料用米","-",IF(ページ4!$D20="米粉用米","-","２等"))</f>
        <v>２等</v>
      </c>
      <c r="E149" s="155" t="str">
        <f>IF(ページ4!$D20="飼料用米","-",IF(ページ4!$D20="米粉用米","-","３等"))</f>
        <v>３等</v>
      </c>
      <c r="F149" s="155" t="str">
        <f>IF(ページ4!$D20="飼料用米","-",IF(ページ4!$D20="米粉用米","-","規格外
(色下・中間米含む)"))</f>
        <v>規格外
(色下・中間米含む)</v>
      </c>
      <c r="G149" s="155" t="str">
        <f>IF(ページ4!$D20="飼料用米","-",IF(ページ4!$D20="米粉用米","-","くず"))</f>
        <v>くず</v>
      </c>
    </row>
    <row r="150" spans="1:7" x14ac:dyDescent="0.15">
      <c r="C150" s="155"/>
      <c r="D150" s="155"/>
      <c r="E150" s="155"/>
      <c r="F150" s="155"/>
      <c r="G150" s="155"/>
    </row>
    <row r="151" spans="1:7" x14ac:dyDescent="0.15">
      <c r="A151" s="114">
        <v>4</v>
      </c>
      <c r="B151" s="114">
        <v>75</v>
      </c>
      <c r="C151" s="155" t="str">
        <f>IF(ページ4!$D22="飼料用米","-",IF(ページ4!$D22="米粉用米","-","１等"))</f>
        <v>１等</v>
      </c>
      <c r="D151" s="155" t="str">
        <f>IF(ページ4!$D22="飼料用米","-",IF(ページ4!$D22="米粉用米","-","２等"))</f>
        <v>２等</v>
      </c>
      <c r="E151" s="155" t="str">
        <f>IF(ページ4!$D22="飼料用米","-",IF(ページ4!$D22="米粉用米","-","３等"))</f>
        <v>３等</v>
      </c>
      <c r="F151" s="155" t="str">
        <f>IF(ページ4!$D22="飼料用米","-",IF(ページ4!$D22="米粉用米","-","規格外
(色下・中間米含む)"))</f>
        <v>規格外
(色下・中間米含む)</v>
      </c>
      <c r="G151" s="155" t="str">
        <f>IF(ページ4!$D22="飼料用米","-",IF(ページ4!$D22="米粉用米","-","くず"))</f>
        <v>くず</v>
      </c>
    </row>
    <row r="152" spans="1:7" x14ac:dyDescent="0.15">
      <c r="C152" s="155"/>
      <c r="D152" s="155"/>
      <c r="E152" s="155"/>
      <c r="F152" s="155"/>
      <c r="G152" s="155"/>
    </row>
    <row r="153" spans="1:7" x14ac:dyDescent="0.15">
      <c r="A153" s="114">
        <v>4</v>
      </c>
      <c r="B153" s="114">
        <v>76</v>
      </c>
      <c r="C153" s="155" t="str">
        <f>IF(ページ4!$D24="飼料用米","-",IF(ページ4!$D24="米粉用米","-","１等"))</f>
        <v>１等</v>
      </c>
      <c r="D153" s="155" t="str">
        <f>IF(ページ4!$D24="飼料用米","-",IF(ページ4!$D24="米粉用米","-","２等"))</f>
        <v>２等</v>
      </c>
      <c r="E153" s="155" t="str">
        <f>IF(ページ4!$D24="飼料用米","-",IF(ページ4!$D24="米粉用米","-","３等"))</f>
        <v>３等</v>
      </c>
      <c r="F153" s="155" t="str">
        <f>IF(ページ4!$D24="飼料用米","-",IF(ページ4!$D24="米粉用米","-","規格外
(色下・中間米含む)"))</f>
        <v>規格外
(色下・中間米含む)</v>
      </c>
      <c r="G153" s="155" t="str">
        <f>IF(ページ4!$D24="飼料用米","-",IF(ページ4!$D24="米粉用米","-","くず"))</f>
        <v>くず</v>
      </c>
    </row>
    <row r="154" spans="1:7" x14ac:dyDescent="0.15">
      <c r="C154" s="155"/>
      <c r="D154" s="155"/>
      <c r="E154" s="155"/>
      <c r="F154" s="155"/>
      <c r="G154" s="155"/>
    </row>
    <row r="155" spans="1:7" x14ac:dyDescent="0.15">
      <c r="A155" s="114">
        <v>4</v>
      </c>
      <c r="B155" s="114">
        <v>77</v>
      </c>
      <c r="C155" s="155" t="str">
        <f>IF(ページ4!$D26="飼料用米","-",IF(ページ4!$D26="米粉用米","-","１等"))</f>
        <v>１等</v>
      </c>
      <c r="D155" s="155" t="str">
        <f>IF(ページ4!$D26="飼料用米","-",IF(ページ4!$D26="米粉用米","-","２等"))</f>
        <v>２等</v>
      </c>
      <c r="E155" s="155" t="str">
        <f>IF(ページ4!$D26="飼料用米","-",IF(ページ4!$D26="米粉用米","-","３等"))</f>
        <v>３等</v>
      </c>
      <c r="F155" s="155" t="str">
        <f>IF(ページ4!$D26="飼料用米","-",IF(ページ4!$D26="米粉用米","-","規格外
(色下・中間米含む)"))</f>
        <v>規格外
(色下・中間米含む)</v>
      </c>
      <c r="G155" s="155" t="str">
        <f>IF(ページ4!$D26="飼料用米","-",IF(ページ4!$D26="米粉用米","-","くず"))</f>
        <v>くず</v>
      </c>
    </row>
    <row r="156" spans="1:7" x14ac:dyDescent="0.15">
      <c r="C156" s="155"/>
      <c r="D156" s="155"/>
      <c r="E156" s="155"/>
      <c r="F156" s="155"/>
      <c r="G156" s="155"/>
    </row>
    <row r="157" spans="1:7" x14ac:dyDescent="0.15">
      <c r="A157" s="114">
        <v>4</v>
      </c>
      <c r="B157" s="114">
        <v>78</v>
      </c>
      <c r="C157" s="155" t="str">
        <f>IF(ページ4!$D28="飼料用米","-",IF(ページ4!$D28="米粉用米","-","１等"))</f>
        <v>１等</v>
      </c>
      <c r="D157" s="155" t="str">
        <f>IF(ページ4!$D28="飼料用米","-",IF(ページ4!$D28="米粉用米","-","２等"))</f>
        <v>２等</v>
      </c>
      <c r="E157" s="155" t="str">
        <f>IF(ページ4!$D28="飼料用米","-",IF(ページ4!$D28="米粉用米","-","３等"))</f>
        <v>３等</v>
      </c>
      <c r="F157" s="155" t="str">
        <f>IF(ページ4!$D28="飼料用米","-",IF(ページ4!$D28="米粉用米","-","規格外
(色下・中間米含む)"))</f>
        <v>規格外
(色下・中間米含む)</v>
      </c>
      <c r="G157" s="155" t="str">
        <f>IF(ページ4!$D28="飼料用米","-",IF(ページ4!$D28="米粉用米","-","くず"))</f>
        <v>くず</v>
      </c>
    </row>
    <row r="158" spans="1:7" x14ac:dyDescent="0.15">
      <c r="C158" s="155"/>
      <c r="D158" s="155"/>
      <c r="E158" s="155"/>
      <c r="F158" s="155"/>
      <c r="G158" s="155"/>
    </row>
    <row r="159" spans="1:7" x14ac:dyDescent="0.15">
      <c r="A159" s="114">
        <v>4</v>
      </c>
      <c r="B159" s="114">
        <v>79</v>
      </c>
      <c r="C159" s="155" t="str">
        <f>IF(ページ4!$D30="飼料用米","-",IF(ページ4!$D30="米粉用米","-","１等"))</f>
        <v>１等</v>
      </c>
      <c r="D159" s="155" t="str">
        <f>IF(ページ4!$D30="飼料用米","-",IF(ページ4!$D30="米粉用米","-","２等"))</f>
        <v>２等</v>
      </c>
      <c r="E159" s="155" t="str">
        <f>IF(ページ4!$D30="飼料用米","-",IF(ページ4!$D30="米粉用米","-","３等"))</f>
        <v>３等</v>
      </c>
      <c r="F159" s="155" t="str">
        <f>IF(ページ4!$D30="飼料用米","-",IF(ページ4!$D30="米粉用米","-","規格外
(色下・中間米含む)"))</f>
        <v>規格外
(色下・中間米含む)</v>
      </c>
      <c r="G159" s="155" t="str">
        <f>IF(ページ4!$D30="飼料用米","-",IF(ページ4!$D30="米粉用米","-","くず"))</f>
        <v>くず</v>
      </c>
    </row>
    <row r="160" spans="1:7" x14ac:dyDescent="0.15">
      <c r="C160" s="155"/>
      <c r="D160" s="155"/>
      <c r="E160" s="155"/>
      <c r="F160" s="155"/>
      <c r="G160" s="155"/>
    </row>
    <row r="161" spans="1:7" x14ac:dyDescent="0.15">
      <c r="A161" s="114">
        <v>4</v>
      </c>
      <c r="B161" s="114">
        <v>80</v>
      </c>
      <c r="C161" s="155" t="str">
        <f>IF(ページ4!$D32="飼料用米","-",IF(ページ4!$D32="米粉用米","-","１等"))</f>
        <v>１等</v>
      </c>
      <c r="D161" s="155" t="str">
        <f>IF(ページ4!$D32="飼料用米","-",IF(ページ4!$D32="米粉用米","-","２等"))</f>
        <v>２等</v>
      </c>
      <c r="E161" s="155" t="str">
        <f>IF(ページ4!$D32="飼料用米","-",IF(ページ4!$D32="米粉用米","-","３等"))</f>
        <v>３等</v>
      </c>
      <c r="F161" s="155" t="str">
        <f>IF(ページ4!$D32="飼料用米","-",IF(ページ4!$D32="米粉用米","-","規格外
(色下・中間米含む)"))</f>
        <v>規格外
(色下・中間米含む)</v>
      </c>
      <c r="G161" s="155" t="str">
        <f>IF(ページ4!$D32="飼料用米","-",IF(ページ4!$D32="米粉用米","-","くず"))</f>
        <v>くず</v>
      </c>
    </row>
    <row r="162" spans="1:7" x14ac:dyDescent="0.15">
      <c r="C162" s="155"/>
      <c r="D162" s="155"/>
      <c r="E162" s="155"/>
      <c r="F162" s="155"/>
      <c r="G162" s="155"/>
    </row>
    <row r="163" spans="1:7" x14ac:dyDescent="0.15">
      <c r="A163" s="114">
        <v>4</v>
      </c>
      <c r="B163" s="114">
        <v>81</v>
      </c>
      <c r="C163" s="155" t="str">
        <f>IF(ページ4!$D34="飼料用米","-",IF(ページ4!$D34="米粉用米","-","１等"))</f>
        <v>１等</v>
      </c>
      <c r="D163" s="155" t="str">
        <f>IF(ページ4!$D34="飼料用米","-",IF(ページ4!$D34="米粉用米","-","２等"))</f>
        <v>２等</v>
      </c>
      <c r="E163" s="155" t="str">
        <f>IF(ページ4!$D34="飼料用米","-",IF(ページ4!$D34="米粉用米","-","３等"))</f>
        <v>３等</v>
      </c>
      <c r="F163" s="155" t="str">
        <f>IF(ページ4!$D34="飼料用米","-",IF(ページ4!$D34="米粉用米","-","規格外
(色下・中間米含む)"))</f>
        <v>規格外
(色下・中間米含む)</v>
      </c>
      <c r="G163" s="155" t="str">
        <f>IF(ページ4!$D34="飼料用米","-",IF(ページ4!$D34="米粉用米","-","くず"))</f>
        <v>くず</v>
      </c>
    </row>
    <row r="164" spans="1:7" x14ac:dyDescent="0.15">
      <c r="C164" s="155"/>
      <c r="D164" s="155"/>
      <c r="E164" s="155"/>
      <c r="F164" s="155"/>
      <c r="G164" s="155"/>
    </row>
    <row r="165" spans="1:7" x14ac:dyDescent="0.15">
      <c r="A165" s="114">
        <v>4</v>
      </c>
      <c r="B165" s="114">
        <v>82</v>
      </c>
      <c r="C165" s="155" t="str">
        <f>IF(ページ4!$D36="飼料用米","-",IF(ページ4!$D36="米粉用米","-","１等"))</f>
        <v>１等</v>
      </c>
      <c r="D165" s="155" t="str">
        <f>IF(ページ4!$D36="飼料用米","-",IF(ページ4!$D36="米粉用米","-","２等"))</f>
        <v>２等</v>
      </c>
      <c r="E165" s="155" t="str">
        <f>IF(ページ4!$D36="飼料用米","-",IF(ページ4!$D36="米粉用米","-","３等"))</f>
        <v>３等</v>
      </c>
      <c r="F165" s="155" t="str">
        <f>IF(ページ4!$D36="飼料用米","-",IF(ページ4!$D36="米粉用米","-","規格外
(色下・中間米含む)"))</f>
        <v>規格外
(色下・中間米含む)</v>
      </c>
      <c r="G165" s="155" t="str">
        <f>IF(ページ4!$D36="飼料用米","-",IF(ページ4!$D36="米粉用米","-","くず"))</f>
        <v>くず</v>
      </c>
    </row>
    <row r="166" spans="1:7" x14ac:dyDescent="0.15">
      <c r="C166" s="155"/>
      <c r="D166" s="155"/>
      <c r="E166" s="155"/>
      <c r="F166" s="155"/>
      <c r="G166" s="155"/>
    </row>
    <row r="167" spans="1:7" x14ac:dyDescent="0.15">
      <c r="A167" s="114">
        <v>4</v>
      </c>
      <c r="B167" s="114">
        <v>83</v>
      </c>
      <c r="C167" s="155" t="str">
        <f>IF(ページ4!$D38="飼料用米","-",IF(ページ4!$D38="米粉用米","-","１等"))</f>
        <v>１等</v>
      </c>
      <c r="D167" s="155" t="str">
        <f>IF(ページ4!$D38="飼料用米","-",IF(ページ4!$D38="米粉用米","-","２等"))</f>
        <v>２等</v>
      </c>
      <c r="E167" s="155" t="str">
        <f>IF(ページ4!$D38="飼料用米","-",IF(ページ4!$D38="米粉用米","-","３等"))</f>
        <v>３等</v>
      </c>
      <c r="F167" s="155" t="str">
        <f>IF(ページ4!$D38="飼料用米","-",IF(ページ4!$D38="米粉用米","-","規格外
(色下・中間米含む)"))</f>
        <v>規格外
(色下・中間米含む)</v>
      </c>
      <c r="G167" s="155" t="str">
        <f>IF(ページ4!$D38="飼料用米","-",IF(ページ4!$D38="米粉用米","-","くず"))</f>
        <v>くず</v>
      </c>
    </row>
    <row r="168" spans="1:7" x14ac:dyDescent="0.15">
      <c r="C168" s="155"/>
      <c r="D168" s="155"/>
      <c r="E168" s="155"/>
      <c r="F168" s="155"/>
      <c r="G168" s="155"/>
    </row>
    <row r="169" spans="1:7" x14ac:dyDescent="0.15">
      <c r="A169" s="114">
        <v>4</v>
      </c>
      <c r="B169" s="114">
        <v>84</v>
      </c>
      <c r="C169" s="155" t="str">
        <f>IF(ページ4!$D40="飼料用米","-",IF(ページ4!$D40="米粉用米","-","１等"))</f>
        <v>１等</v>
      </c>
      <c r="D169" s="155" t="str">
        <f>IF(ページ4!$D40="飼料用米","-",IF(ページ4!$D40="米粉用米","-","２等"))</f>
        <v>２等</v>
      </c>
      <c r="E169" s="155" t="str">
        <f>IF(ページ4!$D40="飼料用米","-",IF(ページ4!$D40="米粉用米","-","３等"))</f>
        <v>３等</v>
      </c>
      <c r="F169" s="155" t="str">
        <f>IF(ページ4!$D40="飼料用米","-",IF(ページ4!$D40="米粉用米","-","規格外
(色下・中間米含む)"))</f>
        <v>規格外
(色下・中間米含む)</v>
      </c>
      <c r="G169" s="155" t="str">
        <f>IF(ページ4!$D40="飼料用米","-",IF(ページ4!$D40="米粉用米","-","くず"))</f>
        <v>くず</v>
      </c>
    </row>
    <row r="170" spans="1:7" x14ac:dyDescent="0.15">
      <c r="C170" s="155"/>
      <c r="D170" s="155"/>
      <c r="E170" s="155"/>
      <c r="F170" s="155"/>
      <c r="G170" s="155"/>
    </row>
    <row r="171" spans="1:7" x14ac:dyDescent="0.15">
      <c r="A171" s="114">
        <v>4</v>
      </c>
      <c r="B171" s="114">
        <v>85</v>
      </c>
      <c r="C171" s="155" t="str">
        <f>IF(ページ4!$D42="飼料用米","-",IF(ページ4!$D42="米粉用米","-","１等"))</f>
        <v>１等</v>
      </c>
      <c r="D171" s="155" t="str">
        <f>IF(ページ4!$D42="飼料用米","-",IF(ページ4!$D42="米粉用米","-","２等"))</f>
        <v>２等</v>
      </c>
      <c r="E171" s="155" t="str">
        <f>IF(ページ4!$D42="飼料用米","-",IF(ページ4!$D42="米粉用米","-","３等"))</f>
        <v>３等</v>
      </c>
      <c r="F171" s="155" t="str">
        <f>IF(ページ4!$D42="飼料用米","-",IF(ページ4!$D42="米粉用米","-","規格外
(色下・中間米含む)"))</f>
        <v>規格外
(色下・中間米含む)</v>
      </c>
      <c r="G171" s="155" t="str">
        <f>IF(ページ4!$D42="飼料用米","-",IF(ページ4!$D42="米粉用米","-","くず"))</f>
        <v>くず</v>
      </c>
    </row>
    <row r="172" spans="1:7" x14ac:dyDescent="0.15">
      <c r="C172" s="155"/>
      <c r="D172" s="155"/>
      <c r="E172" s="155"/>
      <c r="F172" s="155"/>
      <c r="G172" s="155"/>
    </row>
    <row r="173" spans="1:7" x14ac:dyDescent="0.15">
      <c r="A173" s="114">
        <v>4</v>
      </c>
      <c r="B173" s="114">
        <v>86</v>
      </c>
      <c r="C173" s="155" t="str">
        <f>IF(ページ4!$D44="飼料用米","-",IF(ページ4!$D44="米粉用米","-","１等"))</f>
        <v>１等</v>
      </c>
      <c r="D173" s="155" t="str">
        <f>IF(ページ4!$D44="飼料用米","-",IF(ページ4!$D44="米粉用米","-","２等"))</f>
        <v>２等</v>
      </c>
      <c r="E173" s="155" t="str">
        <f>IF(ページ4!$D44="飼料用米","-",IF(ページ4!$D44="米粉用米","-","３等"))</f>
        <v>３等</v>
      </c>
      <c r="F173" s="155" t="str">
        <f>IF(ページ4!$D44="飼料用米","-",IF(ページ4!$D44="米粉用米","-","規格外
(色下・中間米含む)"))</f>
        <v>規格外
(色下・中間米含む)</v>
      </c>
      <c r="G173" s="155" t="str">
        <f>IF(ページ4!$D44="飼料用米","-",IF(ページ4!$D44="米粉用米","-","くず"))</f>
        <v>くず</v>
      </c>
    </row>
    <row r="174" spans="1:7" x14ac:dyDescent="0.15">
      <c r="C174" s="155"/>
      <c r="D174" s="155"/>
      <c r="E174" s="155"/>
      <c r="F174" s="155"/>
      <c r="G174" s="155"/>
    </row>
    <row r="175" spans="1:7" x14ac:dyDescent="0.15">
      <c r="A175" s="114">
        <v>4</v>
      </c>
      <c r="B175" s="114">
        <v>87</v>
      </c>
      <c r="C175" s="155" t="str">
        <f>IF(ページ4!$D46="飼料用米","-",IF(ページ4!$D46="米粉用米","-","１等"))</f>
        <v>１等</v>
      </c>
      <c r="D175" s="155" t="str">
        <f>IF(ページ4!$D46="飼料用米","-",IF(ページ4!$D46="米粉用米","-","２等"))</f>
        <v>２等</v>
      </c>
      <c r="E175" s="155" t="str">
        <f>IF(ページ4!$D46="飼料用米","-",IF(ページ4!$D46="米粉用米","-","３等"))</f>
        <v>３等</v>
      </c>
      <c r="F175" s="155" t="str">
        <f>IF(ページ4!$D46="飼料用米","-",IF(ページ4!$D46="米粉用米","-","規格外
(色下・中間米含む)"))</f>
        <v>規格外
(色下・中間米含む)</v>
      </c>
      <c r="G175" s="155" t="str">
        <f>IF(ページ4!$D46="飼料用米","-",IF(ページ4!$D46="米粉用米","-","くず"))</f>
        <v>くず</v>
      </c>
    </row>
    <row r="176" spans="1:7" x14ac:dyDescent="0.15">
      <c r="C176" s="155"/>
      <c r="D176" s="155"/>
      <c r="E176" s="155"/>
      <c r="F176" s="155"/>
      <c r="G176" s="155"/>
    </row>
    <row r="177" spans="1:7" x14ac:dyDescent="0.15">
      <c r="A177" s="114">
        <v>4</v>
      </c>
      <c r="B177" s="114">
        <v>88</v>
      </c>
      <c r="C177" s="155" t="str">
        <f>IF(ページ4!$D48="飼料用米","-",IF(ページ4!$D48="米粉用米","-","１等"))</f>
        <v>１等</v>
      </c>
      <c r="D177" s="155" t="str">
        <f>IF(ページ4!$D48="飼料用米","-",IF(ページ4!$D48="米粉用米","-","２等"))</f>
        <v>２等</v>
      </c>
      <c r="E177" s="155" t="str">
        <f>IF(ページ4!$D48="飼料用米","-",IF(ページ4!$D48="米粉用米","-","３等"))</f>
        <v>３等</v>
      </c>
      <c r="F177" s="155" t="str">
        <f>IF(ページ4!$D48="飼料用米","-",IF(ページ4!$D48="米粉用米","-","規格外
(色下・中間米含む)"))</f>
        <v>規格外
(色下・中間米含む)</v>
      </c>
      <c r="G177" s="155" t="str">
        <f>IF(ページ4!$D48="飼料用米","-",IF(ページ4!$D48="米粉用米","-","くず"))</f>
        <v>くず</v>
      </c>
    </row>
    <row r="178" spans="1:7" x14ac:dyDescent="0.15">
      <c r="C178" s="155"/>
      <c r="D178" s="155"/>
      <c r="E178" s="155"/>
      <c r="F178" s="155"/>
      <c r="G178" s="155"/>
    </row>
    <row r="179" spans="1:7" x14ac:dyDescent="0.15">
      <c r="A179" s="114">
        <v>4</v>
      </c>
      <c r="B179" s="114">
        <v>89</v>
      </c>
      <c r="C179" s="155" t="str">
        <f>IF(ページ4!$D50="飼料用米","-",IF(ページ4!$D50="米粉用米","-","１等"))</f>
        <v>１等</v>
      </c>
      <c r="D179" s="155" t="str">
        <f>IF(ページ4!$D50="飼料用米","-",IF(ページ4!$D50="米粉用米","-","２等"))</f>
        <v>２等</v>
      </c>
      <c r="E179" s="155" t="str">
        <f>IF(ページ4!$D50="飼料用米","-",IF(ページ4!$D50="米粉用米","-","３等"))</f>
        <v>３等</v>
      </c>
      <c r="F179" s="155" t="str">
        <f>IF(ページ4!$D50="飼料用米","-",IF(ページ4!$D50="米粉用米","-","規格外
(色下・中間米含む)"))</f>
        <v>規格外
(色下・中間米含む)</v>
      </c>
      <c r="G179" s="155" t="str">
        <f>IF(ページ4!$D50="飼料用米","-",IF(ページ4!$D50="米粉用米","-","くず"))</f>
        <v>くず</v>
      </c>
    </row>
    <row r="180" spans="1:7" x14ac:dyDescent="0.15">
      <c r="C180" s="155"/>
      <c r="D180" s="155"/>
      <c r="E180" s="155"/>
      <c r="F180" s="155"/>
      <c r="G180" s="155"/>
    </row>
    <row r="181" spans="1:7" x14ac:dyDescent="0.15">
      <c r="A181" s="114">
        <v>4</v>
      </c>
      <c r="B181" s="114">
        <v>90</v>
      </c>
      <c r="C181" s="155" t="str">
        <f>IF(ページ4!$D52="飼料用米","-",IF(ページ4!$D52="米粉用米","-","１等"))</f>
        <v>１等</v>
      </c>
      <c r="D181" s="155" t="str">
        <f>IF(ページ4!$D52="飼料用米","-",IF(ページ4!$D52="米粉用米","-","２等"))</f>
        <v>２等</v>
      </c>
      <c r="E181" s="155" t="str">
        <f>IF(ページ4!$D52="飼料用米","-",IF(ページ4!$D52="米粉用米","-","３等"))</f>
        <v>３等</v>
      </c>
      <c r="F181" s="155" t="str">
        <f>IF(ページ4!$D52="飼料用米","-",IF(ページ4!$D52="米粉用米","-","規格外
(色下・中間米含む)"))</f>
        <v>規格外
(色下・中間米含む)</v>
      </c>
      <c r="G181" s="155" t="str">
        <f>IF(ページ4!$D52="飼料用米","-",IF(ページ4!$D52="米粉用米","-","くず"))</f>
        <v>くず</v>
      </c>
    </row>
    <row r="182" spans="1:7" x14ac:dyDescent="0.15">
      <c r="C182" s="155"/>
      <c r="D182" s="155"/>
      <c r="E182" s="155"/>
      <c r="F182" s="155"/>
      <c r="G182" s="155"/>
    </row>
    <row r="183" spans="1:7" x14ac:dyDescent="0.15">
      <c r="A183" s="114">
        <v>4</v>
      </c>
      <c r="B183" s="114">
        <v>91</v>
      </c>
      <c r="C183" s="155" t="str">
        <f>IF(ページ4!$D54="飼料用米","-",IF(ページ4!$D54="米粉用米","-","１等"))</f>
        <v>１等</v>
      </c>
      <c r="D183" s="155" t="str">
        <f>IF(ページ4!$D54="飼料用米","-",IF(ページ4!$D54="米粉用米","-","２等"))</f>
        <v>２等</v>
      </c>
      <c r="E183" s="155" t="str">
        <f>IF(ページ4!$D54="飼料用米","-",IF(ページ4!$D54="米粉用米","-","３等"))</f>
        <v>３等</v>
      </c>
      <c r="F183" s="155" t="str">
        <f>IF(ページ4!$D54="飼料用米","-",IF(ページ4!$D54="米粉用米","-","規格外
(色下・中間米含む)"))</f>
        <v>規格外
(色下・中間米含む)</v>
      </c>
      <c r="G183" s="155" t="str">
        <f>IF(ページ4!$D54="飼料用米","-",IF(ページ4!$D54="米粉用米","-","くず"))</f>
        <v>くず</v>
      </c>
    </row>
    <row r="184" spans="1:7" x14ac:dyDescent="0.15">
      <c r="C184" s="155"/>
      <c r="D184" s="155"/>
      <c r="E184" s="155"/>
      <c r="F184" s="155"/>
      <c r="G184" s="155"/>
    </row>
    <row r="185" spans="1:7" x14ac:dyDescent="0.15">
      <c r="A185" s="114">
        <v>4</v>
      </c>
      <c r="B185" s="114">
        <v>92</v>
      </c>
      <c r="C185" s="155" t="str">
        <f>IF(ページ4!$D56="飼料用米","-",IF(ページ4!$D56="米粉用米","-","１等"))</f>
        <v>１等</v>
      </c>
      <c r="D185" s="155" t="str">
        <f>IF(ページ4!$D56="飼料用米","-",IF(ページ4!$D56="米粉用米","-","２等"))</f>
        <v>２等</v>
      </c>
      <c r="E185" s="155" t="str">
        <f>IF(ページ4!$D56="飼料用米","-",IF(ページ4!$D56="米粉用米","-","３等"))</f>
        <v>３等</v>
      </c>
      <c r="F185" s="155" t="str">
        <f>IF(ページ4!$D56="飼料用米","-",IF(ページ4!$D56="米粉用米","-","規格外
(色下・中間米含む)"))</f>
        <v>規格外
(色下・中間米含む)</v>
      </c>
      <c r="G185" s="155" t="str">
        <f>IF(ページ4!$D56="飼料用米","-",IF(ページ4!$D56="米粉用米","-","くず"))</f>
        <v>くず</v>
      </c>
    </row>
    <row r="186" spans="1:7" x14ac:dyDescent="0.15">
      <c r="C186" s="155"/>
      <c r="D186" s="155"/>
      <c r="E186" s="155"/>
      <c r="F186" s="155"/>
      <c r="G186" s="155"/>
    </row>
    <row r="187" spans="1:7" x14ac:dyDescent="0.15">
      <c r="A187" s="114">
        <v>4</v>
      </c>
      <c r="B187" s="114">
        <v>93</v>
      </c>
      <c r="C187" s="155" t="str">
        <f>IF(ページ4!$D58="飼料用米","-",IF(ページ4!$D58="米粉用米","-","１等"))</f>
        <v>１等</v>
      </c>
      <c r="D187" s="155" t="str">
        <f>IF(ページ4!$D58="飼料用米","-",IF(ページ4!$D58="米粉用米","-","２等"))</f>
        <v>２等</v>
      </c>
      <c r="E187" s="155" t="str">
        <f>IF(ページ4!$D58="飼料用米","-",IF(ページ4!$D58="米粉用米","-","３等"))</f>
        <v>３等</v>
      </c>
      <c r="F187" s="155" t="str">
        <f>IF(ページ4!$D58="飼料用米","-",IF(ページ4!$D58="米粉用米","-","規格外
(色下・中間米含む)"))</f>
        <v>規格外
(色下・中間米含む)</v>
      </c>
      <c r="G187" s="155" t="str">
        <f>IF(ページ4!$D58="飼料用米","-",IF(ページ4!$D58="米粉用米","-","くず"))</f>
        <v>くず</v>
      </c>
    </row>
    <row r="188" spans="1:7" x14ac:dyDescent="0.15">
      <c r="C188" s="155"/>
      <c r="D188" s="155"/>
      <c r="E188" s="155"/>
      <c r="F188" s="155"/>
      <c r="G188" s="155"/>
    </row>
    <row r="189" spans="1:7" x14ac:dyDescent="0.15">
      <c r="A189" s="114">
        <v>4</v>
      </c>
      <c r="B189" s="114">
        <v>94</v>
      </c>
      <c r="C189" s="155" t="str">
        <f>IF(ページ4!$D60="飼料用米","-",IF(ページ4!$D60="米粉用米","-","１等"))</f>
        <v>１等</v>
      </c>
      <c r="D189" s="155" t="str">
        <f>IF(ページ4!$D60="飼料用米","-",IF(ページ4!$D60="米粉用米","-","２等"))</f>
        <v>２等</v>
      </c>
      <c r="E189" s="155" t="str">
        <f>IF(ページ4!$D60="飼料用米","-",IF(ページ4!$D60="米粉用米","-","３等"))</f>
        <v>３等</v>
      </c>
      <c r="F189" s="155" t="str">
        <f>IF(ページ4!$D60="飼料用米","-",IF(ページ4!$D60="米粉用米","-","規格外
(色下・中間米含む)"))</f>
        <v>規格外
(色下・中間米含む)</v>
      </c>
      <c r="G189" s="155" t="str">
        <f>IF(ページ4!$D60="飼料用米","-",IF(ページ4!$D60="米粉用米","-","くず"))</f>
        <v>くず</v>
      </c>
    </row>
    <row r="190" spans="1:7" x14ac:dyDescent="0.15">
      <c r="C190" s="155"/>
      <c r="D190" s="155"/>
      <c r="E190" s="155"/>
      <c r="F190" s="155"/>
      <c r="G190" s="155"/>
    </row>
    <row r="191" spans="1:7" x14ac:dyDescent="0.15">
      <c r="A191" s="114">
        <v>4</v>
      </c>
      <c r="B191" s="114">
        <v>95</v>
      </c>
      <c r="C191" s="155" t="str">
        <f>IF(ページ4!$D62="飼料用米","-",IF(ページ4!$D62="米粉用米","-","１等"))</f>
        <v>１等</v>
      </c>
      <c r="D191" s="155" t="str">
        <f>IF(ページ4!$D62="飼料用米","-",IF(ページ4!$D62="米粉用米","-","２等"))</f>
        <v>２等</v>
      </c>
      <c r="E191" s="155" t="str">
        <f>IF(ページ4!$D62="飼料用米","-",IF(ページ4!$D62="米粉用米","-","３等"))</f>
        <v>３等</v>
      </c>
      <c r="F191" s="155" t="str">
        <f>IF(ページ4!$D62="飼料用米","-",IF(ページ4!$D62="米粉用米","-","規格外
(色下・中間米含む)"))</f>
        <v>規格外
(色下・中間米含む)</v>
      </c>
      <c r="G191" s="155" t="str">
        <f>IF(ページ4!$D62="飼料用米","-",IF(ページ4!$D62="米粉用米","-","くず"))</f>
        <v>くず</v>
      </c>
    </row>
    <row r="192" spans="1:7" x14ac:dyDescent="0.15">
      <c r="C192" s="155"/>
      <c r="D192" s="155"/>
      <c r="E192" s="155"/>
      <c r="F192" s="155"/>
      <c r="G192" s="155"/>
    </row>
    <row r="193" spans="1:7" x14ac:dyDescent="0.15">
      <c r="A193" s="114">
        <v>5</v>
      </c>
      <c r="B193" s="114">
        <v>96</v>
      </c>
      <c r="C193" s="155" t="str">
        <f>IF(ページ5!$D14="飼料用米","-",IF(ページ5!$D14="米粉用米","-","１等"))</f>
        <v>１等</v>
      </c>
      <c r="D193" s="155" t="str">
        <f>IF(ページ5!$D14="飼料用米","-",IF(ページ5!$D14="米粉用米","-","２等"))</f>
        <v>２等</v>
      </c>
      <c r="E193" s="155" t="str">
        <f>IF(ページ5!$D14="飼料用米","-",IF(ページ5!$D14="米粉用米","-","３等"))</f>
        <v>３等</v>
      </c>
      <c r="F193" s="155" t="str">
        <f>IF(ページ5!$D14="飼料用米","-",IF(ページ5!$D14="米粉用米","-","規格外
(色下・中間米含む)"))</f>
        <v>規格外
(色下・中間米含む)</v>
      </c>
      <c r="G193" s="155" t="str">
        <f>IF(ページ5!$D14="飼料用米","-",IF(ページ5!$D14="米粉用米","-","くず"))</f>
        <v>くず</v>
      </c>
    </row>
    <row r="194" spans="1:7" x14ac:dyDescent="0.15">
      <c r="C194" s="155"/>
      <c r="D194" s="155"/>
      <c r="E194" s="155"/>
      <c r="F194" s="155"/>
      <c r="G194" s="155"/>
    </row>
    <row r="195" spans="1:7" x14ac:dyDescent="0.15">
      <c r="A195" s="114">
        <v>5</v>
      </c>
      <c r="B195" s="114">
        <v>97</v>
      </c>
      <c r="C195" s="155" t="str">
        <f>IF(ページ5!$D16="飼料用米","-",IF(ページ5!$D16="米粉用米","-","１等"))</f>
        <v>１等</v>
      </c>
      <c r="D195" s="155" t="str">
        <f>IF(ページ5!$D16="飼料用米","-",IF(ページ5!$D16="米粉用米","-","２等"))</f>
        <v>２等</v>
      </c>
      <c r="E195" s="155" t="str">
        <f>IF(ページ5!$D16="飼料用米","-",IF(ページ5!$D16="米粉用米","-","３等"))</f>
        <v>３等</v>
      </c>
      <c r="F195" s="155" t="str">
        <f>IF(ページ5!$D16="飼料用米","-",IF(ページ5!$D16="米粉用米","-","規格外
(色下・中間米含む)"))</f>
        <v>規格外
(色下・中間米含む)</v>
      </c>
      <c r="G195" s="155" t="str">
        <f>IF(ページ5!$D16="飼料用米","-",IF(ページ5!$D16="米粉用米","-","くず"))</f>
        <v>くず</v>
      </c>
    </row>
    <row r="196" spans="1:7" x14ac:dyDescent="0.15">
      <c r="C196" s="155"/>
      <c r="D196" s="155"/>
      <c r="E196" s="155"/>
      <c r="F196" s="155"/>
      <c r="G196" s="155"/>
    </row>
    <row r="197" spans="1:7" x14ac:dyDescent="0.15">
      <c r="A197" s="114">
        <v>5</v>
      </c>
      <c r="B197" s="114">
        <v>98</v>
      </c>
      <c r="C197" s="155" t="str">
        <f>IF(ページ5!$D18="飼料用米","-",IF(ページ5!$D18="米粉用米","-","１等"))</f>
        <v>１等</v>
      </c>
      <c r="D197" s="155" t="str">
        <f>IF(ページ5!$D18="飼料用米","-",IF(ページ5!$D18="米粉用米","-","２等"))</f>
        <v>２等</v>
      </c>
      <c r="E197" s="155" t="str">
        <f>IF(ページ5!$D18="飼料用米","-",IF(ページ5!$D18="米粉用米","-","３等"))</f>
        <v>３等</v>
      </c>
      <c r="F197" s="155" t="str">
        <f>IF(ページ5!$D18="飼料用米","-",IF(ページ5!$D18="米粉用米","-","規格外
(色下・中間米含む)"))</f>
        <v>規格外
(色下・中間米含む)</v>
      </c>
      <c r="G197" s="155" t="str">
        <f>IF(ページ5!$D18="飼料用米","-",IF(ページ5!$D18="米粉用米","-","くず"))</f>
        <v>くず</v>
      </c>
    </row>
    <row r="198" spans="1:7" x14ac:dyDescent="0.15">
      <c r="C198" s="155"/>
      <c r="D198" s="155"/>
      <c r="E198" s="155"/>
      <c r="F198" s="155"/>
      <c r="G198" s="155"/>
    </row>
    <row r="199" spans="1:7" x14ac:dyDescent="0.15">
      <c r="A199" s="114">
        <v>5</v>
      </c>
      <c r="B199" s="114">
        <v>99</v>
      </c>
      <c r="C199" s="155" t="str">
        <f>IF(ページ5!$D20="飼料用米","-",IF(ページ5!$D20="米粉用米","-","１等"))</f>
        <v>１等</v>
      </c>
      <c r="D199" s="155" t="str">
        <f>IF(ページ5!$D20="飼料用米","-",IF(ページ5!$D20="米粉用米","-","２等"))</f>
        <v>２等</v>
      </c>
      <c r="E199" s="155" t="str">
        <f>IF(ページ5!$D20="飼料用米","-",IF(ページ5!$D20="米粉用米","-","３等"))</f>
        <v>３等</v>
      </c>
      <c r="F199" s="155" t="str">
        <f>IF(ページ5!$D20="飼料用米","-",IF(ページ5!$D20="米粉用米","-","規格外
(色下・中間米含む)"))</f>
        <v>規格外
(色下・中間米含む)</v>
      </c>
      <c r="G199" s="155" t="str">
        <f>IF(ページ5!$D20="飼料用米","-",IF(ページ5!$D20="米粉用米","-","くず"))</f>
        <v>くず</v>
      </c>
    </row>
    <row r="200" spans="1:7" x14ac:dyDescent="0.15">
      <c r="C200" s="155"/>
      <c r="D200" s="155"/>
      <c r="E200" s="155"/>
      <c r="F200" s="155"/>
      <c r="G200" s="155"/>
    </row>
    <row r="201" spans="1:7" x14ac:dyDescent="0.15">
      <c r="A201" s="114">
        <v>5</v>
      </c>
      <c r="B201" s="114">
        <v>100</v>
      </c>
      <c r="C201" s="155" t="str">
        <f>IF(ページ5!$D22="飼料用米","-",IF(ページ5!$D22="米粉用米","-","１等"))</f>
        <v>１等</v>
      </c>
      <c r="D201" s="155" t="str">
        <f>IF(ページ5!$D22="飼料用米","-",IF(ページ5!$D22="米粉用米","-","２等"))</f>
        <v>２等</v>
      </c>
      <c r="E201" s="155" t="str">
        <f>IF(ページ5!$D22="飼料用米","-",IF(ページ5!$D22="米粉用米","-","３等"))</f>
        <v>３等</v>
      </c>
      <c r="F201" s="155" t="str">
        <f>IF(ページ5!$D22="飼料用米","-",IF(ページ5!$D22="米粉用米","-","規格外
(色下・中間米含む)"))</f>
        <v>規格外
(色下・中間米含む)</v>
      </c>
      <c r="G201" s="155" t="str">
        <f>IF(ページ5!$D22="飼料用米","-",IF(ページ5!$D22="米粉用米","-","くず"))</f>
        <v>くず</v>
      </c>
    </row>
    <row r="202" spans="1:7" x14ac:dyDescent="0.15">
      <c r="C202" s="155"/>
      <c r="D202" s="155"/>
      <c r="E202" s="155"/>
      <c r="F202" s="155"/>
      <c r="G202" s="155"/>
    </row>
    <row r="203" spans="1:7" x14ac:dyDescent="0.15">
      <c r="A203" s="114">
        <v>5</v>
      </c>
      <c r="B203" s="114">
        <v>101</v>
      </c>
      <c r="C203" s="155" t="str">
        <f>IF(ページ5!$D24="飼料用米","-",IF(ページ5!$D24="米粉用米","-","１等"))</f>
        <v>１等</v>
      </c>
      <c r="D203" s="155" t="str">
        <f>IF(ページ5!$D24="飼料用米","-",IF(ページ5!$D24="米粉用米","-","２等"))</f>
        <v>２等</v>
      </c>
      <c r="E203" s="155" t="str">
        <f>IF(ページ5!$D24="飼料用米","-",IF(ページ5!$D24="米粉用米","-","３等"))</f>
        <v>３等</v>
      </c>
      <c r="F203" s="155" t="str">
        <f>IF(ページ5!$D24="飼料用米","-",IF(ページ5!$D24="米粉用米","-","規格外
(色下・中間米含む)"))</f>
        <v>規格外
(色下・中間米含む)</v>
      </c>
      <c r="G203" s="155" t="str">
        <f>IF(ページ5!$D24="飼料用米","-",IF(ページ5!$D24="米粉用米","-","くず"))</f>
        <v>くず</v>
      </c>
    </row>
    <row r="204" spans="1:7" x14ac:dyDescent="0.15">
      <c r="C204" s="155"/>
      <c r="D204" s="155"/>
      <c r="E204" s="155"/>
      <c r="F204" s="155"/>
      <c r="G204" s="155"/>
    </row>
    <row r="205" spans="1:7" x14ac:dyDescent="0.15">
      <c r="A205" s="114">
        <v>5</v>
      </c>
      <c r="B205" s="114">
        <v>102</v>
      </c>
      <c r="C205" s="155" t="str">
        <f>IF(ページ5!$D26="飼料用米","-",IF(ページ5!$D26="米粉用米","-","１等"))</f>
        <v>１等</v>
      </c>
      <c r="D205" s="155" t="str">
        <f>IF(ページ5!$D26="飼料用米","-",IF(ページ5!$D26="米粉用米","-","２等"))</f>
        <v>２等</v>
      </c>
      <c r="E205" s="155" t="str">
        <f>IF(ページ5!$D26="飼料用米","-",IF(ページ5!$D26="米粉用米","-","３等"))</f>
        <v>３等</v>
      </c>
      <c r="F205" s="155" t="str">
        <f>IF(ページ5!$D26="飼料用米","-",IF(ページ5!$D26="米粉用米","-","規格外
(色下・中間米含む)"))</f>
        <v>規格外
(色下・中間米含む)</v>
      </c>
      <c r="G205" s="155" t="str">
        <f>IF(ページ5!$D26="飼料用米","-",IF(ページ5!$D26="米粉用米","-","くず"))</f>
        <v>くず</v>
      </c>
    </row>
    <row r="206" spans="1:7" x14ac:dyDescent="0.15">
      <c r="C206" s="155"/>
      <c r="D206" s="155"/>
      <c r="E206" s="155"/>
      <c r="F206" s="155"/>
      <c r="G206" s="155"/>
    </row>
    <row r="207" spans="1:7" x14ac:dyDescent="0.15">
      <c r="A207" s="114">
        <v>5</v>
      </c>
      <c r="B207" s="114">
        <v>103</v>
      </c>
      <c r="C207" s="155" t="str">
        <f>IF(ページ5!$D28="飼料用米","-",IF(ページ5!$D28="米粉用米","-","１等"))</f>
        <v>１等</v>
      </c>
      <c r="D207" s="155" t="str">
        <f>IF(ページ5!$D28="飼料用米","-",IF(ページ5!$D28="米粉用米","-","２等"))</f>
        <v>２等</v>
      </c>
      <c r="E207" s="155" t="str">
        <f>IF(ページ5!$D28="飼料用米","-",IF(ページ5!$D28="米粉用米","-","３等"))</f>
        <v>３等</v>
      </c>
      <c r="F207" s="155" t="str">
        <f>IF(ページ5!$D28="飼料用米","-",IF(ページ5!$D28="米粉用米","-","規格外
(色下・中間米含む)"))</f>
        <v>規格外
(色下・中間米含む)</v>
      </c>
      <c r="G207" s="155" t="str">
        <f>IF(ページ5!$D28="飼料用米","-",IF(ページ5!$D28="米粉用米","-","くず"))</f>
        <v>くず</v>
      </c>
    </row>
    <row r="208" spans="1:7" x14ac:dyDescent="0.15">
      <c r="C208" s="155"/>
      <c r="D208" s="155"/>
      <c r="E208" s="155"/>
      <c r="F208" s="155"/>
      <c r="G208" s="155"/>
    </row>
    <row r="209" spans="1:7" x14ac:dyDescent="0.15">
      <c r="A209" s="114">
        <v>5</v>
      </c>
      <c r="B209" s="114">
        <v>104</v>
      </c>
      <c r="C209" s="155" t="str">
        <f>IF(ページ5!$D30="飼料用米","-",IF(ページ5!$D30="米粉用米","-","１等"))</f>
        <v>１等</v>
      </c>
      <c r="D209" s="155" t="str">
        <f>IF(ページ5!$D30="飼料用米","-",IF(ページ5!$D30="米粉用米","-","２等"))</f>
        <v>２等</v>
      </c>
      <c r="E209" s="155" t="str">
        <f>IF(ページ5!$D30="飼料用米","-",IF(ページ5!$D30="米粉用米","-","３等"))</f>
        <v>３等</v>
      </c>
      <c r="F209" s="155" t="str">
        <f>IF(ページ5!$D30="飼料用米","-",IF(ページ5!$D30="米粉用米","-","規格外
(色下・中間米含む)"))</f>
        <v>規格外
(色下・中間米含む)</v>
      </c>
      <c r="G209" s="155" t="str">
        <f>IF(ページ5!$D30="飼料用米","-",IF(ページ5!$D30="米粉用米","-","くず"))</f>
        <v>くず</v>
      </c>
    </row>
    <row r="210" spans="1:7" x14ac:dyDescent="0.15">
      <c r="C210" s="155"/>
      <c r="D210" s="155"/>
      <c r="E210" s="155"/>
      <c r="F210" s="155"/>
      <c r="G210" s="155"/>
    </row>
    <row r="211" spans="1:7" x14ac:dyDescent="0.15">
      <c r="A211" s="114">
        <v>5</v>
      </c>
      <c r="B211" s="114">
        <v>105</v>
      </c>
      <c r="C211" s="155" t="str">
        <f>IF(ページ5!$D32="飼料用米","-",IF(ページ5!$D32="米粉用米","-","１等"))</f>
        <v>１等</v>
      </c>
      <c r="D211" s="155" t="str">
        <f>IF(ページ5!$D32="飼料用米","-",IF(ページ5!$D32="米粉用米","-","２等"))</f>
        <v>２等</v>
      </c>
      <c r="E211" s="155" t="str">
        <f>IF(ページ5!$D32="飼料用米","-",IF(ページ5!$D32="米粉用米","-","３等"))</f>
        <v>３等</v>
      </c>
      <c r="F211" s="155" t="str">
        <f>IF(ページ5!$D32="飼料用米","-",IF(ページ5!$D32="米粉用米","-","規格外
(色下・中間米含む)"))</f>
        <v>規格外
(色下・中間米含む)</v>
      </c>
      <c r="G211" s="155" t="str">
        <f>IF(ページ5!$D32="飼料用米","-",IF(ページ5!$D32="米粉用米","-","くず"))</f>
        <v>くず</v>
      </c>
    </row>
    <row r="212" spans="1:7" x14ac:dyDescent="0.15">
      <c r="C212" s="155"/>
      <c r="D212" s="155"/>
      <c r="E212" s="155"/>
      <c r="F212" s="155"/>
      <c r="G212" s="155"/>
    </row>
    <row r="213" spans="1:7" x14ac:dyDescent="0.15">
      <c r="A213" s="114">
        <v>5</v>
      </c>
      <c r="B213" s="114">
        <v>106</v>
      </c>
      <c r="C213" s="155" t="str">
        <f>IF(ページ5!$D34="飼料用米","-",IF(ページ5!$D34="米粉用米","-","１等"))</f>
        <v>１等</v>
      </c>
      <c r="D213" s="155" t="str">
        <f>IF(ページ5!$D34="飼料用米","-",IF(ページ5!$D34="米粉用米","-","２等"))</f>
        <v>２等</v>
      </c>
      <c r="E213" s="155" t="str">
        <f>IF(ページ5!$D34="飼料用米","-",IF(ページ5!$D34="米粉用米","-","３等"))</f>
        <v>３等</v>
      </c>
      <c r="F213" s="155" t="str">
        <f>IF(ページ5!$D34="飼料用米","-",IF(ページ5!$D34="米粉用米","-","規格外
(色下・中間米含む)"))</f>
        <v>規格外
(色下・中間米含む)</v>
      </c>
      <c r="G213" s="155" t="str">
        <f>IF(ページ5!$D34="飼料用米","-",IF(ページ5!$D34="米粉用米","-","くず"))</f>
        <v>くず</v>
      </c>
    </row>
    <row r="214" spans="1:7" x14ac:dyDescent="0.15">
      <c r="C214" s="155"/>
      <c r="D214" s="155"/>
      <c r="E214" s="155"/>
      <c r="F214" s="155"/>
      <c r="G214" s="155"/>
    </row>
    <row r="215" spans="1:7" x14ac:dyDescent="0.15">
      <c r="A215" s="114">
        <v>5</v>
      </c>
      <c r="B215" s="114">
        <v>107</v>
      </c>
      <c r="C215" s="155" t="str">
        <f>IF(ページ5!$D36="飼料用米","-",IF(ページ5!$D36="米粉用米","-","１等"))</f>
        <v>１等</v>
      </c>
      <c r="D215" s="155" t="str">
        <f>IF(ページ5!$D36="飼料用米","-",IF(ページ5!$D36="米粉用米","-","２等"))</f>
        <v>２等</v>
      </c>
      <c r="E215" s="155" t="str">
        <f>IF(ページ5!$D36="飼料用米","-",IF(ページ5!$D36="米粉用米","-","３等"))</f>
        <v>３等</v>
      </c>
      <c r="F215" s="155" t="str">
        <f>IF(ページ5!$D36="飼料用米","-",IF(ページ5!$D36="米粉用米","-","規格外
(色下・中間米含む)"))</f>
        <v>規格外
(色下・中間米含む)</v>
      </c>
      <c r="G215" s="155" t="str">
        <f>IF(ページ5!$D36="飼料用米","-",IF(ページ5!$D36="米粉用米","-","くず"))</f>
        <v>くず</v>
      </c>
    </row>
    <row r="216" spans="1:7" x14ac:dyDescent="0.15">
      <c r="C216" s="155"/>
      <c r="D216" s="155"/>
      <c r="E216" s="155"/>
      <c r="F216" s="155"/>
      <c r="G216" s="155"/>
    </row>
    <row r="217" spans="1:7" x14ac:dyDescent="0.15">
      <c r="A217" s="114">
        <v>5</v>
      </c>
      <c r="B217" s="114">
        <v>108</v>
      </c>
      <c r="C217" s="155" t="str">
        <f>IF(ページ5!$D38="飼料用米","-",IF(ページ5!$D38="米粉用米","-","１等"))</f>
        <v>１等</v>
      </c>
      <c r="D217" s="155" t="str">
        <f>IF(ページ5!$D38="飼料用米","-",IF(ページ5!$D38="米粉用米","-","２等"))</f>
        <v>２等</v>
      </c>
      <c r="E217" s="155" t="str">
        <f>IF(ページ5!$D38="飼料用米","-",IF(ページ5!$D38="米粉用米","-","３等"))</f>
        <v>３等</v>
      </c>
      <c r="F217" s="155" t="str">
        <f>IF(ページ5!$D38="飼料用米","-",IF(ページ5!$D38="米粉用米","-","規格外
(色下・中間米含む)"))</f>
        <v>規格外
(色下・中間米含む)</v>
      </c>
      <c r="G217" s="155" t="str">
        <f>IF(ページ5!$D38="飼料用米","-",IF(ページ5!$D38="米粉用米","-","くず"))</f>
        <v>くず</v>
      </c>
    </row>
    <row r="218" spans="1:7" x14ac:dyDescent="0.15">
      <c r="C218" s="155"/>
      <c r="D218" s="155"/>
      <c r="E218" s="155"/>
      <c r="F218" s="155"/>
      <c r="G218" s="155"/>
    </row>
    <row r="219" spans="1:7" x14ac:dyDescent="0.15">
      <c r="A219" s="114">
        <v>5</v>
      </c>
      <c r="B219" s="114">
        <v>109</v>
      </c>
      <c r="C219" s="155" t="str">
        <f>IF(ページ5!$D40="飼料用米","-",IF(ページ5!$D40="米粉用米","-","１等"))</f>
        <v>１等</v>
      </c>
      <c r="D219" s="155" t="str">
        <f>IF(ページ5!$D40="飼料用米","-",IF(ページ5!$D40="米粉用米","-","２等"))</f>
        <v>２等</v>
      </c>
      <c r="E219" s="155" t="str">
        <f>IF(ページ5!$D40="飼料用米","-",IF(ページ5!$D40="米粉用米","-","３等"))</f>
        <v>３等</v>
      </c>
      <c r="F219" s="155" t="str">
        <f>IF(ページ5!$D40="飼料用米","-",IF(ページ5!$D40="米粉用米","-","規格外
(色下・中間米含む)"))</f>
        <v>規格外
(色下・中間米含む)</v>
      </c>
      <c r="G219" s="155" t="str">
        <f>IF(ページ5!$D40="飼料用米","-",IF(ページ5!$D40="米粉用米","-","くず"))</f>
        <v>くず</v>
      </c>
    </row>
    <row r="220" spans="1:7" x14ac:dyDescent="0.15">
      <c r="C220" s="155"/>
      <c r="D220" s="155"/>
      <c r="E220" s="155"/>
      <c r="F220" s="155"/>
      <c r="G220" s="155"/>
    </row>
    <row r="221" spans="1:7" x14ac:dyDescent="0.15">
      <c r="A221" s="114">
        <v>5</v>
      </c>
      <c r="B221" s="114">
        <v>110</v>
      </c>
      <c r="C221" s="155" t="str">
        <f>IF(ページ5!$D42="飼料用米","-",IF(ページ5!$D42="米粉用米","-","１等"))</f>
        <v>１等</v>
      </c>
      <c r="D221" s="155" t="str">
        <f>IF(ページ5!$D42="飼料用米","-",IF(ページ5!$D42="米粉用米","-","２等"))</f>
        <v>２等</v>
      </c>
      <c r="E221" s="155" t="str">
        <f>IF(ページ5!$D42="飼料用米","-",IF(ページ5!$D42="米粉用米","-","３等"))</f>
        <v>３等</v>
      </c>
      <c r="F221" s="155" t="str">
        <f>IF(ページ5!$D42="飼料用米","-",IF(ページ5!$D42="米粉用米","-","規格外
(色下・中間米含む)"))</f>
        <v>規格外
(色下・中間米含む)</v>
      </c>
      <c r="G221" s="155" t="str">
        <f>IF(ページ5!$D42="飼料用米","-",IF(ページ5!$D42="米粉用米","-","くず"))</f>
        <v>くず</v>
      </c>
    </row>
    <row r="222" spans="1:7" x14ac:dyDescent="0.15">
      <c r="C222" s="155"/>
      <c r="D222" s="155"/>
      <c r="E222" s="155"/>
      <c r="F222" s="155"/>
      <c r="G222" s="155"/>
    </row>
    <row r="223" spans="1:7" x14ac:dyDescent="0.15">
      <c r="A223" s="114">
        <v>5</v>
      </c>
      <c r="B223" s="114">
        <v>111</v>
      </c>
      <c r="C223" s="155" t="str">
        <f>IF(ページ5!$D44="飼料用米","-",IF(ページ5!$D44="米粉用米","-","１等"))</f>
        <v>１等</v>
      </c>
      <c r="D223" s="155" t="str">
        <f>IF(ページ5!$D44="飼料用米","-",IF(ページ5!$D44="米粉用米","-","２等"))</f>
        <v>２等</v>
      </c>
      <c r="E223" s="155" t="str">
        <f>IF(ページ5!$D44="飼料用米","-",IF(ページ5!$D44="米粉用米","-","３等"))</f>
        <v>３等</v>
      </c>
      <c r="F223" s="155" t="str">
        <f>IF(ページ5!$D44="飼料用米","-",IF(ページ5!$D44="米粉用米","-","規格外
(色下・中間米含む)"))</f>
        <v>規格外
(色下・中間米含む)</v>
      </c>
      <c r="G223" s="155" t="str">
        <f>IF(ページ5!$D44="飼料用米","-",IF(ページ5!$D44="米粉用米","-","くず"))</f>
        <v>くず</v>
      </c>
    </row>
    <row r="224" spans="1:7" x14ac:dyDescent="0.15">
      <c r="C224" s="155"/>
      <c r="D224" s="155"/>
      <c r="E224" s="155"/>
      <c r="F224" s="155"/>
      <c r="G224" s="155"/>
    </row>
    <row r="225" spans="1:7" x14ac:dyDescent="0.15">
      <c r="A225" s="114">
        <v>5</v>
      </c>
      <c r="B225" s="114">
        <v>112</v>
      </c>
      <c r="C225" s="155" t="str">
        <f>IF(ページ5!$D46="飼料用米","-",IF(ページ5!$D46="米粉用米","-","１等"))</f>
        <v>１等</v>
      </c>
      <c r="D225" s="155" t="str">
        <f>IF(ページ5!$D46="飼料用米","-",IF(ページ5!$D46="米粉用米","-","２等"))</f>
        <v>２等</v>
      </c>
      <c r="E225" s="155" t="str">
        <f>IF(ページ5!$D46="飼料用米","-",IF(ページ5!$D46="米粉用米","-","３等"))</f>
        <v>３等</v>
      </c>
      <c r="F225" s="155" t="str">
        <f>IF(ページ5!$D46="飼料用米","-",IF(ページ5!$D46="米粉用米","-","規格外
(色下・中間米含む)"))</f>
        <v>規格外
(色下・中間米含む)</v>
      </c>
      <c r="G225" s="155" t="str">
        <f>IF(ページ5!$D46="飼料用米","-",IF(ページ5!$D46="米粉用米","-","くず"))</f>
        <v>くず</v>
      </c>
    </row>
    <row r="226" spans="1:7" x14ac:dyDescent="0.15">
      <c r="C226" s="155"/>
      <c r="D226" s="155"/>
      <c r="E226" s="155"/>
      <c r="F226" s="155"/>
      <c r="G226" s="155"/>
    </row>
    <row r="227" spans="1:7" x14ac:dyDescent="0.15">
      <c r="A227" s="114">
        <v>5</v>
      </c>
      <c r="B227" s="114">
        <v>113</v>
      </c>
      <c r="C227" s="155" t="str">
        <f>IF(ページ5!$D48="飼料用米","-",IF(ページ5!$D48="米粉用米","-","１等"))</f>
        <v>１等</v>
      </c>
      <c r="D227" s="155" t="str">
        <f>IF(ページ5!$D48="飼料用米","-",IF(ページ5!$D48="米粉用米","-","２等"))</f>
        <v>２等</v>
      </c>
      <c r="E227" s="155" t="str">
        <f>IF(ページ5!$D48="飼料用米","-",IF(ページ5!$D48="米粉用米","-","３等"))</f>
        <v>３等</v>
      </c>
      <c r="F227" s="155" t="str">
        <f>IF(ページ5!$D48="飼料用米","-",IF(ページ5!$D48="米粉用米","-","規格外
(色下・中間米含む)"))</f>
        <v>規格外
(色下・中間米含む)</v>
      </c>
      <c r="G227" s="155" t="str">
        <f>IF(ページ5!$D48="飼料用米","-",IF(ページ5!$D48="米粉用米","-","くず"))</f>
        <v>くず</v>
      </c>
    </row>
    <row r="228" spans="1:7" x14ac:dyDescent="0.15">
      <c r="C228" s="155"/>
      <c r="D228" s="155"/>
      <c r="E228" s="155"/>
      <c r="F228" s="155"/>
      <c r="G228" s="155"/>
    </row>
    <row r="229" spans="1:7" x14ac:dyDescent="0.15">
      <c r="A229" s="114">
        <v>5</v>
      </c>
      <c r="B229" s="114">
        <v>114</v>
      </c>
      <c r="C229" s="155" t="str">
        <f>IF(ページ5!$D50="飼料用米","-",IF(ページ5!$D50="米粉用米","-","１等"))</f>
        <v>１等</v>
      </c>
      <c r="D229" s="155" t="str">
        <f>IF(ページ5!$D50="飼料用米","-",IF(ページ5!$D50="米粉用米","-","２等"))</f>
        <v>２等</v>
      </c>
      <c r="E229" s="155" t="str">
        <f>IF(ページ5!$D50="飼料用米","-",IF(ページ5!$D50="米粉用米","-","３等"))</f>
        <v>３等</v>
      </c>
      <c r="F229" s="155" t="str">
        <f>IF(ページ5!$D50="飼料用米","-",IF(ページ5!$D50="米粉用米","-","規格外
(色下・中間米含む)"))</f>
        <v>規格外
(色下・中間米含む)</v>
      </c>
      <c r="G229" s="155" t="str">
        <f>IF(ページ5!$D50="飼料用米","-",IF(ページ5!$D50="米粉用米","-","くず"))</f>
        <v>くず</v>
      </c>
    </row>
    <row r="230" spans="1:7" x14ac:dyDescent="0.15">
      <c r="C230" s="155"/>
      <c r="D230" s="155"/>
      <c r="E230" s="155"/>
      <c r="F230" s="155"/>
      <c r="G230" s="155"/>
    </row>
    <row r="231" spans="1:7" x14ac:dyDescent="0.15">
      <c r="A231" s="114">
        <v>5</v>
      </c>
      <c r="B231" s="114">
        <v>115</v>
      </c>
      <c r="C231" s="155" t="str">
        <f>IF(ページ5!$D52="飼料用米","-",IF(ページ5!$D52="米粉用米","-","１等"))</f>
        <v>１等</v>
      </c>
      <c r="D231" s="155" t="str">
        <f>IF(ページ5!$D52="飼料用米","-",IF(ページ5!$D52="米粉用米","-","２等"))</f>
        <v>２等</v>
      </c>
      <c r="E231" s="155" t="str">
        <f>IF(ページ5!$D52="飼料用米","-",IF(ページ5!$D52="米粉用米","-","３等"))</f>
        <v>３等</v>
      </c>
      <c r="F231" s="155" t="str">
        <f>IF(ページ5!$D52="飼料用米","-",IF(ページ5!$D52="米粉用米","-","規格外
(色下・中間米含む)"))</f>
        <v>規格外
(色下・中間米含む)</v>
      </c>
      <c r="G231" s="155" t="str">
        <f>IF(ページ5!$D52="飼料用米","-",IF(ページ5!$D52="米粉用米","-","くず"))</f>
        <v>くず</v>
      </c>
    </row>
    <row r="232" spans="1:7" x14ac:dyDescent="0.15">
      <c r="C232" s="155"/>
      <c r="D232" s="155"/>
      <c r="E232" s="155"/>
      <c r="F232" s="155"/>
      <c r="G232" s="155"/>
    </row>
    <row r="233" spans="1:7" x14ac:dyDescent="0.15">
      <c r="A233" s="114">
        <v>5</v>
      </c>
      <c r="B233" s="114">
        <v>116</v>
      </c>
      <c r="C233" s="155" t="str">
        <f>IF(ページ5!$D54="飼料用米","-",IF(ページ5!$D54="米粉用米","-","１等"))</f>
        <v>１等</v>
      </c>
      <c r="D233" s="155" t="str">
        <f>IF(ページ5!$D54="飼料用米","-",IF(ページ5!$D54="米粉用米","-","２等"))</f>
        <v>２等</v>
      </c>
      <c r="E233" s="155" t="str">
        <f>IF(ページ5!$D54="飼料用米","-",IF(ページ5!$D54="米粉用米","-","３等"))</f>
        <v>３等</v>
      </c>
      <c r="F233" s="155" t="str">
        <f>IF(ページ5!$D54="飼料用米","-",IF(ページ5!$D54="米粉用米","-","規格外
(色下・中間米含む)"))</f>
        <v>規格外
(色下・中間米含む)</v>
      </c>
      <c r="G233" s="155" t="str">
        <f>IF(ページ5!$D54="飼料用米","-",IF(ページ5!$D54="米粉用米","-","くず"))</f>
        <v>くず</v>
      </c>
    </row>
    <row r="234" spans="1:7" x14ac:dyDescent="0.15">
      <c r="C234" s="155"/>
      <c r="D234" s="155"/>
      <c r="E234" s="155"/>
      <c r="F234" s="155"/>
      <c r="G234" s="155"/>
    </row>
    <row r="235" spans="1:7" x14ac:dyDescent="0.15">
      <c r="A235" s="114">
        <v>5</v>
      </c>
      <c r="B235" s="114">
        <v>117</v>
      </c>
      <c r="C235" s="155" t="str">
        <f>IF(ページ5!$D56="飼料用米","-",IF(ページ5!$D56="米粉用米","-","１等"))</f>
        <v>１等</v>
      </c>
      <c r="D235" s="155" t="str">
        <f>IF(ページ5!$D56="飼料用米","-",IF(ページ5!$D56="米粉用米","-","２等"))</f>
        <v>２等</v>
      </c>
      <c r="E235" s="155" t="str">
        <f>IF(ページ5!$D56="飼料用米","-",IF(ページ5!$D56="米粉用米","-","３等"))</f>
        <v>３等</v>
      </c>
      <c r="F235" s="155" t="str">
        <f>IF(ページ5!$D56="飼料用米","-",IF(ページ5!$D56="米粉用米","-","規格外
(色下・中間米含む)"))</f>
        <v>規格外
(色下・中間米含む)</v>
      </c>
      <c r="G235" s="155" t="str">
        <f>IF(ページ5!$D56="飼料用米","-",IF(ページ5!$D56="米粉用米","-","くず"))</f>
        <v>くず</v>
      </c>
    </row>
    <row r="236" spans="1:7" x14ac:dyDescent="0.15">
      <c r="C236" s="155"/>
      <c r="D236" s="155"/>
      <c r="E236" s="155"/>
      <c r="F236" s="155"/>
      <c r="G236" s="155"/>
    </row>
    <row r="237" spans="1:7" x14ac:dyDescent="0.15">
      <c r="A237" s="114">
        <v>5</v>
      </c>
      <c r="B237" s="114">
        <v>118</v>
      </c>
      <c r="C237" s="155" t="str">
        <f>IF(ページ5!$D58="飼料用米","-",IF(ページ5!$D58="米粉用米","-","１等"))</f>
        <v>１等</v>
      </c>
      <c r="D237" s="155" t="str">
        <f>IF(ページ5!$D58="飼料用米","-",IF(ページ5!$D58="米粉用米","-","２等"))</f>
        <v>２等</v>
      </c>
      <c r="E237" s="155" t="str">
        <f>IF(ページ5!$D58="飼料用米","-",IF(ページ5!$D58="米粉用米","-","３等"))</f>
        <v>３等</v>
      </c>
      <c r="F237" s="155" t="str">
        <f>IF(ページ5!$D58="飼料用米","-",IF(ページ5!$D58="米粉用米","-","規格外
(色下・中間米含む)"))</f>
        <v>規格外
(色下・中間米含む)</v>
      </c>
      <c r="G237" s="155" t="str">
        <f>IF(ページ5!$D58="飼料用米","-",IF(ページ5!$D58="米粉用米","-","くず"))</f>
        <v>くず</v>
      </c>
    </row>
    <row r="238" spans="1:7" x14ac:dyDescent="0.15">
      <c r="C238" s="155"/>
      <c r="D238" s="155"/>
      <c r="E238" s="155"/>
      <c r="F238" s="155"/>
      <c r="G238" s="155"/>
    </row>
    <row r="239" spans="1:7" x14ac:dyDescent="0.15">
      <c r="A239" s="114">
        <v>5</v>
      </c>
      <c r="B239" s="114">
        <v>119</v>
      </c>
      <c r="C239" s="155" t="str">
        <f>IF(ページ5!$D60="飼料用米","-",IF(ページ5!$D60="米粉用米","-","１等"))</f>
        <v>１等</v>
      </c>
      <c r="D239" s="155" t="str">
        <f>IF(ページ5!$D60="飼料用米","-",IF(ページ5!$D60="米粉用米","-","２等"))</f>
        <v>２等</v>
      </c>
      <c r="E239" s="155" t="str">
        <f>IF(ページ5!$D60="飼料用米","-",IF(ページ5!$D60="米粉用米","-","３等"))</f>
        <v>３等</v>
      </c>
      <c r="F239" s="155" t="str">
        <f>IF(ページ5!$D60="飼料用米","-",IF(ページ5!$D60="米粉用米","-","規格外
(色下・中間米含む)"))</f>
        <v>規格外
(色下・中間米含む)</v>
      </c>
      <c r="G239" s="155" t="str">
        <f>IF(ページ5!$D60="飼料用米","-",IF(ページ5!$D60="米粉用米","-","くず"))</f>
        <v>くず</v>
      </c>
    </row>
    <row r="240" spans="1:7" x14ac:dyDescent="0.15">
      <c r="C240" s="155"/>
      <c r="D240" s="155"/>
      <c r="E240" s="155"/>
      <c r="F240" s="155"/>
      <c r="G240" s="155"/>
    </row>
    <row r="241" spans="1:7" x14ac:dyDescent="0.15">
      <c r="A241" s="114">
        <v>5</v>
      </c>
      <c r="B241" s="114">
        <v>120</v>
      </c>
      <c r="C241" s="155" t="str">
        <f>IF(ページ5!$D62="飼料用米","-",IF(ページ5!$D62="米粉用米","-","１等"))</f>
        <v>１等</v>
      </c>
      <c r="D241" s="155" t="str">
        <f>IF(ページ5!$D62="飼料用米","-",IF(ページ5!$D62="米粉用米","-","２等"))</f>
        <v>２等</v>
      </c>
      <c r="E241" s="155" t="str">
        <f>IF(ページ5!$D62="飼料用米","-",IF(ページ5!$D62="米粉用米","-","３等"))</f>
        <v>３等</v>
      </c>
      <c r="F241" s="155" t="str">
        <f>IF(ページ5!$D62="飼料用米","-",IF(ページ5!$D62="米粉用米","-","規格外
(色下・中間米含む)"))</f>
        <v>規格外
(色下・中間米含む)</v>
      </c>
      <c r="G241" s="155" t="str">
        <f>IF(ページ5!$D62="飼料用米","-",IF(ページ5!$D62="米粉用米","-","くず"))</f>
        <v>くず</v>
      </c>
    </row>
  </sheetData>
  <sheetProtection sheet="1" objects="1" scenarios="1" selectLockedCell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M23"/>
  <sheetViews>
    <sheetView zoomScaleNormal="100" workbookViewId="0">
      <selection activeCell="A5" sqref="A5:A21"/>
    </sheetView>
  </sheetViews>
  <sheetFormatPr defaultRowHeight="17.25" x14ac:dyDescent="0.15"/>
  <cols>
    <col min="1" max="16384" width="9" style="68"/>
  </cols>
  <sheetData>
    <row r="1" spans="1:13" x14ac:dyDescent="0.15">
      <c r="A1" s="69" t="s">
        <v>116</v>
      </c>
      <c r="B1" s="69"/>
      <c r="C1" s="69"/>
      <c r="D1" s="69"/>
      <c r="E1" s="69"/>
      <c r="F1" s="69"/>
      <c r="G1" s="69"/>
      <c r="H1" s="69"/>
      <c r="I1" s="69"/>
      <c r="J1" s="69"/>
      <c r="K1" s="69"/>
      <c r="L1" s="69"/>
      <c r="M1" s="69"/>
    </row>
    <row r="2" spans="1:13" x14ac:dyDescent="0.15">
      <c r="A2" s="69"/>
      <c r="B2" s="69"/>
      <c r="C2" s="69"/>
      <c r="D2" s="69"/>
      <c r="E2" s="69"/>
      <c r="F2" s="69"/>
      <c r="G2" s="69"/>
      <c r="H2" s="69"/>
      <c r="I2" s="69"/>
      <c r="J2" s="69"/>
      <c r="K2" s="69"/>
      <c r="L2" s="69"/>
      <c r="M2" s="69"/>
    </row>
    <row r="3" spans="1:13" x14ac:dyDescent="0.15">
      <c r="A3" s="69" t="s">
        <v>144</v>
      </c>
      <c r="B3" s="69"/>
      <c r="C3" s="69"/>
      <c r="D3" s="69"/>
      <c r="E3" s="69"/>
      <c r="F3" s="69"/>
      <c r="G3" s="69"/>
      <c r="H3" s="69"/>
      <c r="I3" s="69"/>
      <c r="J3" s="69"/>
      <c r="K3" s="69"/>
      <c r="L3" s="69"/>
      <c r="M3" s="69"/>
    </row>
    <row r="4" spans="1:13" x14ac:dyDescent="0.15">
      <c r="A4" s="69"/>
      <c r="B4" s="69"/>
      <c r="C4" s="69"/>
      <c r="D4" s="69"/>
      <c r="E4" s="69"/>
      <c r="F4" s="69"/>
      <c r="G4" s="69"/>
      <c r="H4" s="69"/>
      <c r="I4" s="69"/>
      <c r="J4" s="69"/>
      <c r="K4" s="69"/>
      <c r="L4" s="69"/>
      <c r="M4" s="69"/>
    </row>
    <row r="5" spans="1:13" x14ac:dyDescent="0.15">
      <c r="A5" s="69" t="s">
        <v>115</v>
      </c>
      <c r="B5" s="69"/>
      <c r="C5" s="69"/>
      <c r="D5" s="69"/>
      <c r="E5" s="69"/>
      <c r="F5" s="69"/>
      <c r="G5" s="69"/>
      <c r="H5" s="69"/>
      <c r="I5" s="69"/>
      <c r="J5" s="69"/>
      <c r="K5" s="69"/>
      <c r="L5" s="69"/>
      <c r="M5" s="69"/>
    </row>
    <row r="6" spans="1:13" x14ac:dyDescent="0.15">
      <c r="A6" s="69"/>
      <c r="B6" s="69"/>
      <c r="C6" s="69"/>
      <c r="D6" s="69"/>
      <c r="E6" s="69"/>
      <c r="F6" s="69"/>
      <c r="G6" s="69"/>
      <c r="H6" s="69"/>
      <c r="I6" s="69"/>
      <c r="J6" s="69"/>
      <c r="K6" s="69"/>
      <c r="L6" s="69"/>
      <c r="M6" s="69"/>
    </row>
    <row r="7" spans="1:13" x14ac:dyDescent="0.15">
      <c r="A7" s="69" t="s">
        <v>136</v>
      </c>
      <c r="B7" s="69"/>
      <c r="C7" s="69"/>
      <c r="D7" s="69"/>
      <c r="E7" s="69"/>
      <c r="F7" s="69"/>
      <c r="G7" s="69"/>
      <c r="H7" s="69"/>
      <c r="I7" s="69"/>
      <c r="J7" s="69"/>
      <c r="K7" s="69"/>
      <c r="L7" s="69"/>
      <c r="M7" s="69"/>
    </row>
    <row r="8" spans="1:13" x14ac:dyDescent="0.15">
      <c r="A8" s="69"/>
      <c r="B8" s="69"/>
      <c r="C8" s="69"/>
      <c r="D8" s="69"/>
      <c r="E8" s="69"/>
      <c r="F8" s="69"/>
      <c r="G8" s="69"/>
      <c r="H8" s="69"/>
      <c r="I8" s="69"/>
      <c r="J8" s="69"/>
      <c r="K8" s="69"/>
      <c r="L8" s="69"/>
      <c r="M8" s="69"/>
    </row>
    <row r="9" spans="1:13" x14ac:dyDescent="0.15">
      <c r="A9" s="69" t="s">
        <v>137</v>
      </c>
      <c r="B9" s="69"/>
      <c r="C9" s="69"/>
      <c r="D9" s="69"/>
      <c r="E9" s="69"/>
      <c r="F9" s="69"/>
      <c r="G9" s="69"/>
      <c r="H9" s="69"/>
      <c r="I9" s="69"/>
      <c r="J9" s="69"/>
      <c r="K9" s="69"/>
      <c r="L9" s="69"/>
      <c r="M9" s="69"/>
    </row>
    <row r="10" spans="1:13" x14ac:dyDescent="0.15">
      <c r="A10" s="69"/>
      <c r="B10" s="69"/>
      <c r="C10" s="69"/>
      <c r="D10" s="69"/>
      <c r="E10" s="69"/>
      <c r="F10" s="69"/>
      <c r="G10" s="69"/>
      <c r="H10" s="69"/>
      <c r="I10" s="69"/>
      <c r="J10" s="69"/>
      <c r="K10" s="69"/>
      <c r="L10" s="69"/>
      <c r="M10" s="69"/>
    </row>
    <row r="11" spans="1:13" x14ac:dyDescent="0.15">
      <c r="A11" s="69" t="s">
        <v>141</v>
      </c>
      <c r="B11" s="69"/>
      <c r="C11" s="69"/>
      <c r="D11" s="69"/>
      <c r="E11" s="69"/>
      <c r="F11" s="69"/>
      <c r="G11" s="69"/>
      <c r="H11" s="69"/>
      <c r="I11" s="69"/>
      <c r="J11" s="69"/>
      <c r="K11" s="69"/>
      <c r="L11" s="69"/>
      <c r="M11" s="69"/>
    </row>
    <row r="12" spans="1:13" x14ac:dyDescent="0.15">
      <c r="A12" s="69" t="s">
        <v>142</v>
      </c>
      <c r="B12" s="69"/>
      <c r="C12" s="69"/>
      <c r="D12" s="69"/>
      <c r="E12" s="69"/>
      <c r="F12" s="69"/>
      <c r="G12" s="69"/>
      <c r="H12" s="69"/>
      <c r="I12" s="69"/>
      <c r="J12" s="69"/>
      <c r="K12" s="69"/>
      <c r="L12" s="69"/>
      <c r="M12" s="69"/>
    </row>
    <row r="13" spans="1:13" x14ac:dyDescent="0.15">
      <c r="A13" s="69"/>
      <c r="B13" s="69"/>
      <c r="C13" s="69"/>
      <c r="D13" s="69"/>
      <c r="E13" s="69"/>
      <c r="F13" s="69"/>
      <c r="G13" s="69"/>
      <c r="H13" s="69"/>
      <c r="I13" s="69"/>
      <c r="J13" s="69"/>
      <c r="K13" s="69"/>
      <c r="L13" s="69"/>
      <c r="M13" s="69"/>
    </row>
    <row r="14" spans="1:13" x14ac:dyDescent="0.15">
      <c r="A14" s="69" t="s">
        <v>138</v>
      </c>
      <c r="B14" s="69"/>
      <c r="C14" s="69"/>
      <c r="D14" s="69"/>
      <c r="E14" s="69"/>
      <c r="F14" s="69"/>
      <c r="G14" s="69"/>
      <c r="H14" s="69"/>
      <c r="I14" s="69"/>
      <c r="J14" s="69"/>
      <c r="K14" s="69"/>
      <c r="L14" s="69"/>
      <c r="M14" s="69"/>
    </row>
    <row r="15" spans="1:13" x14ac:dyDescent="0.15">
      <c r="A15" s="69" t="s">
        <v>127</v>
      </c>
      <c r="B15" s="69"/>
      <c r="C15" s="69"/>
      <c r="D15" s="69"/>
      <c r="E15" s="69"/>
      <c r="F15" s="69"/>
      <c r="G15" s="69"/>
      <c r="H15" s="69"/>
      <c r="I15" s="69"/>
      <c r="J15" s="69"/>
      <c r="K15" s="69"/>
      <c r="L15" s="69"/>
      <c r="M15" s="69"/>
    </row>
    <row r="16" spans="1:13" x14ac:dyDescent="0.15">
      <c r="A16" s="69" t="s">
        <v>117</v>
      </c>
      <c r="B16" s="69"/>
      <c r="C16" s="69"/>
      <c r="D16" s="69"/>
      <c r="E16" s="69"/>
      <c r="F16" s="69"/>
      <c r="G16" s="69"/>
      <c r="H16" s="69"/>
      <c r="I16" s="69"/>
      <c r="J16" s="69"/>
      <c r="K16" s="69"/>
      <c r="L16" s="69"/>
      <c r="M16" s="69"/>
    </row>
    <row r="17" spans="1:13" x14ac:dyDescent="0.15">
      <c r="A17" s="69"/>
      <c r="B17" s="69"/>
      <c r="C17" s="69"/>
      <c r="D17" s="69"/>
      <c r="E17" s="69"/>
      <c r="F17" s="69"/>
      <c r="G17" s="69"/>
      <c r="H17" s="69"/>
      <c r="I17" s="69"/>
      <c r="J17" s="69"/>
      <c r="K17" s="69"/>
      <c r="L17" s="69"/>
      <c r="M17" s="69"/>
    </row>
    <row r="18" spans="1:13" x14ac:dyDescent="0.15">
      <c r="A18" s="69" t="s">
        <v>139</v>
      </c>
      <c r="B18" s="69"/>
      <c r="C18" s="69"/>
      <c r="D18" s="69"/>
      <c r="E18" s="69"/>
      <c r="F18" s="69"/>
      <c r="G18" s="69"/>
      <c r="H18" s="69"/>
      <c r="I18" s="69"/>
      <c r="J18" s="69"/>
      <c r="K18" s="69"/>
      <c r="L18" s="69"/>
      <c r="M18" s="69"/>
    </row>
    <row r="19" spans="1:13" x14ac:dyDescent="0.15">
      <c r="A19" s="69" t="s">
        <v>118</v>
      </c>
      <c r="B19" s="69"/>
      <c r="C19" s="69"/>
      <c r="D19" s="69"/>
      <c r="E19" s="69"/>
      <c r="F19" s="69"/>
      <c r="G19" s="69"/>
      <c r="H19" s="69"/>
      <c r="I19" s="69"/>
      <c r="J19" s="69"/>
      <c r="K19" s="69"/>
      <c r="L19" s="69"/>
      <c r="M19" s="69"/>
    </row>
    <row r="20" spans="1:13" x14ac:dyDescent="0.15">
      <c r="A20" s="69"/>
      <c r="B20" s="69"/>
      <c r="C20" s="69"/>
      <c r="D20" s="69"/>
      <c r="E20" s="69"/>
      <c r="F20" s="69"/>
      <c r="G20" s="69"/>
      <c r="H20" s="69"/>
      <c r="I20" s="69"/>
      <c r="J20" s="69"/>
      <c r="K20" s="69"/>
      <c r="L20" s="69"/>
      <c r="M20" s="69"/>
    </row>
    <row r="21" spans="1:13" x14ac:dyDescent="0.15">
      <c r="A21" s="69" t="s">
        <v>140</v>
      </c>
      <c r="B21" s="69"/>
      <c r="C21" s="69"/>
      <c r="D21" s="69"/>
      <c r="E21" s="69"/>
      <c r="F21" s="69"/>
      <c r="G21" s="69"/>
      <c r="H21" s="69"/>
      <c r="I21" s="69"/>
      <c r="J21" s="69"/>
      <c r="K21" s="69"/>
      <c r="L21" s="69"/>
      <c r="M21" s="69"/>
    </row>
    <row r="22" spans="1:13" x14ac:dyDescent="0.15">
      <c r="A22" s="69"/>
      <c r="B22" s="69"/>
      <c r="C22" s="69"/>
      <c r="D22" s="69"/>
      <c r="E22" s="69"/>
      <c r="F22" s="69"/>
      <c r="G22" s="69"/>
      <c r="H22" s="69"/>
      <c r="I22" s="69"/>
      <c r="J22" s="69"/>
      <c r="K22" s="69"/>
      <c r="L22" s="69"/>
      <c r="M22" s="69"/>
    </row>
    <row r="23" spans="1:13" x14ac:dyDescent="0.15">
      <c r="A23" s="69"/>
      <c r="B23" s="69"/>
      <c r="C23" s="69"/>
      <c r="D23" s="69"/>
      <c r="E23" s="69"/>
      <c r="F23" s="69"/>
      <c r="G23" s="69"/>
      <c r="H23" s="69"/>
      <c r="I23" s="69"/>
      <c r="J23" s="69"/>
      <c r="K23" s="69"/>
      <c r="L23" s="69"/>
      <c r="M23" s="69"/>
    </row>
  </sheetData>
  <sheetProtection selectLockedCells="1"/>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G42"/>
  <sheetViews>
    <sheetView zoomScaleNormal="100" zoomScaleSheetLayoutView="100" workbookViewId="0">
      <selection activeCell="A12" sqref="A12"/>
    </sheetView>
  </sheetViews>
  <sheetFormatPr defaultRowHeight="13.5" x14ac:dyDescent="0.15"/>
  <cols>
    <col min="1" max="1" width="13.75" style="9" customWidth="1"/>
    <col min="2" max="2" width="7" style="9" bestFit="1" customWidth="1"/>
    <col min="3" max="3" width="12.875" style="9" bestFit="1" customWidth="1"/>
    <col min="4" max="4" width="17.625" style="9" customWidth="1"/>
    <col min="5" max="5" width="9" style="9" bestFit="1" customWidth="1"/>
    <col min="6" max="7" width="6.25" style="9" customWidth="1"/>
    <col min="8" max="8" width="6.375" style="9" bestFit="1" customWidth="1"/>
    <col min="9" max="9" width="6.875" style="9" customWidth="1"/>
    <col min="10" max="11" width="6.25" style="9" customWidth="1"/>
    <col min="12" max="12" width="6.375" style="9" bestFit="1" customWidth="1"/>
    <col min="13" max="13" width="6.875" style="9" customWidth="1"/>
    <col min="14" max="14" width="0.625" style="9" customWidth="1"/>
    <col min="15" max="16" width="6.25" style="9" customWidth="1"/>
    <col min="17" max="17" width="5.75" style="9" customWidth="1"/>
    <col min="18" max="18" width="6.875" style="9" customWidth="1"/>
    <col min="19" max="20" width="6.25" style="9" customWidth="1"/>
    <col min="21" max="21" width="5.25" style="9" customWidth="1"/>
    <col min="22" max="25" width="3.75" style="9" customWidth="1"/>
    <col min="26" max="26" width="7.5" style="9" bestFit="1" customWidth="1"/>
    <col min="27" max="16384" width="9" style="88"/>
  </cols>
  <sheetData>
    <row r="1" spans="1:33" s="121" customFormat="1" x14ac:dyDescent="0.15">
      <c r="A1" s="335" t="s">
        <v>209</v>
      </c>
      <c r="B1" s="335"/>
      <c r="C1" s="335"/>
      <c r="D1" s="335"/>
      <c r="E1" s="335"/>
      <c r="F1" s="335"/>
      <c r="G1" s="335"/>
      <c r="H1" s="335"/>
      <c r="I1" s="335"/>
      <c r="J1" s="335"/>
      <c r="K1" s="335"/>
      <c r="L1" s="335"/>
      <c r="M1" s="335"/>
      <c r="N1" s="335"/>
      <c r="O1" s="335"/>
      <c r="P1" s="335"/>
      <c r="Q1" s="335"/>
      <c r="R1" s="335"/>
      <c r="S1" s="335"/>
      <c r="T1" s="335"/>
      <c r="U1" s="335"/>
      <c r="V1" s="335"/>
      <c r="W1" s="335"/>
      <c r="X1" s="335"/>
      <c r="Y1" s="335"/>
      <c r="Z1" s="335"/>
    </row>
    <row r="2" spans="1:33" s="121" customFormat="1" x14ac:dyDescent="0.15">
      <c r="A2" s="335"/>
      <c r="B2" s="335"/>
      <c r="C2" s="335"/>
      <c r="D2" s="335"/>
      <c r="E2" s="335"/>
      <c r="F2" s="335"/>
      <c r="G2" s="335"/>
      <c r="H2" s="335"/>
      <c r="I2" s="335"/>
      <c r="J2" s="335"/>
      <c r="K2" s="335"/>
      <c r="L2" s="335"/>
      <c r="M2" s="335"/>
      <c r="N2" s="335"/>
      <c r="O2" s="335"/>
      <c r="P2" s="335"/>
      <c r="Q2" s="335"/>
      <c r="R2" s="335"/>
      <c r="S2" s="335"/>
      <c r="T2" s="335"/>
      <c r="U2" s="335"/>
      <c r="V2" s="335"/>
      <c r="W2" s="335"/>
      <c r="X2" s="335"/>
      <c r="Y2" s="335"/>
      <c r="Z2" s="335"/>
    </row>
    <row r="3" spans="1:33" s="121" customFormat="1" x14ac:dyDescent="0.15">
      <c r="A3" s="335"/>
      <c r="B3" s="335"/>
      <c r="C3" s="335"/>
      <c r="D3" s="335"/>
      <c r="E3" s="335"/>
      <c r="F3" s="335"/>
      <c r="G3" s="335"/>
      <c r="H3" s="335"/>
      <c r="I3" s="335"/>
      <c r="J3" s="335"/>
      <c r="K3" s="335"/>
      <c r="L3" s="335"/>
      <c r="M3" s="335"/>
      <c r="N3" s="335"/>
      <c r="O3" s="335"/>
      <c r="P3" s="335"/>
      <c r="Q3" s="335"/>
      <c r="R3" s="335"/>
      <c r="S3" s="335"/>
      <c r="T3" s="335"/>
      <c r="U3" s="335"/>
      <c r="V3" s="335"/>
      <c r="W3" s="335"/>
      <c r="X3" s="335"/>
      <c r="Y3" s="335"/>
      <c r="Z3" s="335"/>
    </row>
    <row r="4" spans="1:33" s="121" customFormat="1" x14ac:dyDescent="0.15">
      <c r="A4" s="335"/>
      <c r="B4" s="335"/>
      <c r="C4" s="335"/>
      <c r="D4" s="335"/>
      <c r="E4" s="335"/>
      <c r="F4" s="335"/>
      <c r="G4" s="335"/>
      <c r="H4" s="335"/>
      <c r="I4" s="335"/>
      <c r="J4" s="335"/>
      <c r="K4" s="335"/>
      <c r="L4" s="335"/>
      <c r="M4" s="335"/>
      <c r="N4" s="335"/>
      <c r="O4" s="335"/>
      <c r="P4" s="335"/>
      <c r="Q4" s="335"/>
      <c r="R4" s="335"/>
      <c r="S4" s="335"/>
      <c r="T4" s="335"/>
      <c r="U4" s="335"/>
      <c r="V4" s="335"/>
      <c r="W4" s="335"/>
      <c r="X4" s="335"/>
      <c r="Y4" s="335"/>
      <c r="Z4" s="335"/>
    </row>
    <row r="5" spans="1:33" s="121" customFormat="1" x14ac:dyDescent="0.15">
      <c r="A5" s="335"/>
      <c r="B5" s="335"/>
      <c r="C5" s="335"/>
      <c r="D5" s="335"/>
      <c r="E5" s="335"/>
      <c r="F5" s="335"/>
      <c r="G5" s="335"/>
      <c r="H5" s="335"/>
      <c r="I5" s="335"/>
      <c r="J5" s="335"/>
      <c r="K5" s="335"/>
      <c r="L5" s="335"/>
      <c r="M5" s="335"/>
      <c r="N5" s="335"/>
      <c r="O5" s="335"/>
      <c r="P5" s="335"/>
      <c r="Q5" s="335"/>
      <c r="R5" s="335"/>
      <c r="S5" s="335"/>
      <c r="T5" s="335"/>
      <c r="U5" s="335"/>
      <c r="V5" s="335"/>
      <c r="W5" s="335"/>
      <c r="X5" s="335"/>
      <c r="Y5" s="335"/>
      <c r="Z5" s="335"/>
    </row>
    <row r="6" spans="1:33" s="121" customFormat="1" x14ac:dyDescent="0.15">
      <c r="A6" s="335"/>
      <c r="B6" s="335"/>
      <c r="C6" s="335"/>
      <c r="D6" s="335"/>
      <c r="E6" s="335"/>
      <c r="F6" s="335"/>
      <c r="G6" s="335"/>
      <c r="H6" s="335"/>
      <c r="I6" s="335"/>
      <c r="J6" s="335"/>
      <c r="K6" s="335"/>
      <c r="L6" s="335"/>
      <c r="M6" s="335"/>
      <c r="N6" s="335"/>
      <c r="O6" s="335"/>
      <c r="P6" s="335"/>
      <c r="Q6" s="335"/>
      <c r="R6" s="335"/>
      <c r="S6" s="335"/>
      <c r="T6" s="335"/>
      <c r="U6" s="335"/>
      <c r="V6" s="335"/>
      <c r="W6" s="335"/>
      <c r="X6" s="335"/>
      <c r="Y6" s="335"/>
      <c r="Z6" s="335"/>
    </row>
    <row r="7" spans="1:33" s="121" customFormat="1" x14ac:dyDescent="0.15">
      <c r="A7" s="335"/>
      <c r="B7" s="335"/>
      <c r="C7" s="335"/>
      <c r="D7" s="335"/>
      <c r="E7" s="335"/>
      <c r="F7" s="335"/>
      <c r="G7" s="335"/>
      <c r="H7" s="335"/>
      <c r="I7" s="335"/>
      <c r="J7" s="335"/>
      <c r="K7" s="335"/>
      <c r="L7" s="335"/>
      <c r="M7" s="335"/>
      <c r="N7" s="335"/>
      <c r="O7" s="335"/>
      <c r="P7" s="335"/>
      <c r="Q7" s="335"/>
      <c r="R7" s="335"/>
      <c r="S7" s="335"/>
      <c r="T7" s="335"/>
      <c r="U7" s="335"/>
      <c r="V7" s="335"/>
      <c r="W7" s="335"/>
      <c r="X7" s="335"/>
      <c r="Y7" s="335"/>
      <c r="Z7" s="335"/>
    </row>
    <row r="8" spans="1:33" ht="4.5" customHeight="1" x14ac:dyDescent="0.15"/>
    <row r="9" spans="1:33" ht="16.5" x14ac:dyDescent="0.15">
      <c r="A9" s="11" t="s">
        <v>31</v>
      </c>
      <c r="Z9" s="9">
        <v>1</v>
      </c>
    </row>
    <row r="10" spans="1:33" ht="6.75" customHeight="1" x14ac:dyDescent="0.15"/>
    <row r="11" spans="1:33" x14ac:dyDescent="0.15">
      <c r="A11" s="320" t="s">
        <v>220</v>
      </c>
      <c r="B11" s="321"/>
    </row>
    <row r="12" spans="1:33" ht="14.25" x14ac:dyDescent="0.15">
      <c r="F12" s="61" t="s">
        <v>111</v>
      </c>
      <c r="G12" s="62">
        <v>4</v>
      </c>
      <c r="H12" s="60" t="s">
        <v>112</v>
      </c>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row>
    <row r="14" spans="1:33" ht="21" customHeight="1" x14ac:dyDescent="0.15">
      <c r="A14" s="1"/>
      <c r="B14" s="1"/>
      <c r="C14" s="1"/>
      <c r="D14" s="1"/>
      <c r="E14" s="1"/>
      <c r="F14" s="1"/>
      <c r="G14" s="1"/>
      <c r="H14" s="1"/>
      <c r="I14" s="1"/>
      <c r="J14" s="1"/>
      <c r="K14" s="1"/>
      <c r="L14" s="1"/>
      <c r="M14" s="1"/>
      <c r="N14" s="1"/>
      <c r="Q14" s="322" t="s">
        <v>1</v>
      </c>
      <c r="R14" s="323"/>
      <c r="S14" s="324"/>
      <c r="T14" s="59" t="s">
        <v>29</v>
      </c>
      <c r="U14" s="47" t="s">
        <v>126</v>
      </c>
      <c r="V14" s="111" t="s">
        <v>28</v>
      </c>
      <c r="W14" s="47" t="s">
        <v>126</v>
      </c>
      <c r="X14" s="111" t="s">
        <v>27</v>
      </c>
      <c r="Y14" s="47" t="s">
        <v>126</v>
      </c>
      <c r="Z14" s="14" t="s">
        <v>26</v>
      </c>
    </row>
    <row r="15" spans="1:33" x14ac:dyDescent="0.15">
      <c r="A15" s="2"/>
      <c r="B15" s="2"/>
      <c r="C15" s="16"/>
      <c r="D15" s="2"/>
      <c r="E15" s="17"/>
      <c r="F15" s="16"/>
      <c r="G15" s="16"/>
      <c r="H15" s="17"/>
      <c r="I15" s="2"/>
      <c r="J15" s="2"/>
      <c r="K15" s="315" t="s">
        <v>207</v>
      </c>
      <c r="L15" s="315"/>
      <c r="M15" s="315"/>
      <c r="N15" s="315"/>
      <c r="O15" s="315"/>
      <c r="P15" s="315"/>
      <c r="Q15" s="315"/>
      <c r="R15" s="315"/>
      <c r="S15" s="315"/>
      <c r="T15" s="315"/>
      <c r="U15" s="315"/>
      <c r="V15" s="315"/>
      <c r="W15" s="315"/>
      <c r="X15" s="315"/>
      <c r="Y15" s="315"/>
      <c r="Z15" s="315"/>
    </row>
    <row r="16" spans="1:33" ht="22.5" customHeight="1" x14ac:dyDescent="0.15">
      <c r="A16" s="167" t="s">
        <v>4</v>
      </c>
      <c r="B16" s="333" t="s">
        <v>104</v>
      </c>
      <c r="C16" s="334"/>
      <c r="D16" s="168" t="s">
        <v>5</v>
      </c>
      <c r="E16" s="325" t="s">
        <v>106</v>
      </c>
      <c r="F16" s="326"/>
      <c r="G16" s="326"/>
      <c r="H16" s="260" t="s">
        <v>6</v>
      </c>
      <c r="I16" s="261"/>
      <c r="J16" s="262"/>
      <c r="K16" s="263" t="s">
        <v>215</v>
      </c>
      <c r="L16" s="264"/>
      <c r="M16" s="264"/>
      <c r="N16" s="264"/>
      <c r="O16" s="264"/>
      <c r="P16" s="264"/>
      <c r="Q16" s="264"/>
      <c r="R16" s="264"/>
      <c r="S16" s="264"/>
      <c r="T16" s="264"/>
      <c r="U16" s="264"/>
      <c r="V16" s="264"/>
      <c r="W16" s="264"/>
      <c r="X16" s="264"/>
      <c r="Y16" s="264"/>
      <c r="Z16" s="18" t="s">
        <v>33</v>
      </c>
    </row>
    <row r="17" spans="1:26" ht="3.75" customHeight="1" x14ac:dyDescent="0.15">
      <c r="A17" s="172"/>
      <c r="B17" s="172"/>
      <c r="C17" s="172"/>
      <c r="D17" s="172"/>
      <c r="E17" s="172"/>
      <c r="F17" s="172"/>
      <c r="G17" s="172"/>
      <c r="H17" s="172"/>
      <c r="I17" s="172"/>
      <c r="J17" s="172"/>
    </row>
    <row r="18" spans="1:26" ht="22.5" customHeight="1" x14ac:dyDescent="0.15">
      <c r="A18" s="167" t="s">
        <v>0</v>
      </c>
      <c r="B18" s="260" t="s">
        <v>2</v>
      </c>
      <c r="C18" s="262"/>
      <c r="D18" s="167" t="s">
        <v>3</v>
      </c>
      <c r="E18" s="325" t="s">
        <v>217</v>
      </c>
      <c r="F18" s="326"/>
      <c r="G18" s="326"/>
      <c r="H18" s="260" t="s">
        <v>30</v>
      </c>
      <c r="I18" s="347"/>
      <c r="J18" s="347"/>
      <c r="K18" s="260" t="s">
        <v>216</v>
      </c>
      <c r="L18" s="348"/>
      <c r="M18" s="349"/>
      <c r="N18" s="260" t="s">
        <v>120</v>
      </c>
      <c r="O18" s="262"/>
      <c r="P18" s="350" t="s">
        <v>206</v>
      </c>
      <c r="Q18" s="351"/>
      <c r="R18" s="351"/>
      <c r="S18" s="351"/>
      <c r="T18" s="351"/>
      <c r="U18" s="351"/>
      <c r="V18" s="351"/>
      <c r="W18" s="351"/>
      <c r="X18" s="351"/>
      <c r="Y18" s="351"/>
      <c r="Z18" s="352"/>
    </row>
    <row r="19" spans="1:26" ht="3.75" customHeight="1" x14ac:dyDescent="0.15">
      <c r="A19" s="111"/>
      <c r="B19" s="111"/>
      <c r="C19" s="102"/>
      <c r="D19" s="111"/>
      <c r="E19" s="15"/>
      <c r="F19" s="102"/>
      <c r="G19" s="102"/>
      <c r="H19" s="15"/>
      <c r="I19" s="111"/>
      <c r="J19" s="111"/>
      <c r="K19" s="111"/>
      <c r="L19" s="111"/>
      <c r="M19" s="111"/>
      <c r="N19" s="2"/>
      <c r="O19" s="16"/>
      <c r="P19" s="16"/>
      <c r="Q19" s="17"/>
      <c r="R19" s="17"/>
      <c r="S19" s="2"/>
      <c r="T19" s="2"/>
      <c r="U19" s="2"/>
      <c r="V19" s="2"/>
      <c r="W19" s="2"/>
      <c r="X19" s="2"/>
      <c r="Y19" s="2"/>
      <c r="Z19" s="2"/>
    </row>
    <row r="20" spans="1:26" ht="15.75" customHeight="1" x14ac:dyDescent="0.15">
      <c r="A20" s="80" t="s">
        <v>219</v>
      </c>
      <c r="B20" s="80"/>
      <c r="C20" s="80"/>
      <c r="D20" s="80"/>
      <c r="E20" s="80"/>
      <c r="F20" s="80"/>
      <c r="G20" s="80"/>
      <c r="H20" s="80"/>
      <c r="I20" s="80"/>
      <c r="J20" s="80"/>
      <c r="K20" s="80"/>
      <c r="L20" s="80"/>
      <c r="M20" s="80"/>
      <c r="N20" s="80"/>
      <c r="O20" s="80"/>
      <c r="P20" s="80"/>
      <c r="Q20" s="80"/>
      <c r="R20" s="80"/>
      <c r="S20" s="80"/>
      <c r="T20" s="80"/>
      <c r="U20" s="80"/>
      <c r="V20" s="80"/>
      <c r="W20" s="80"/>
      <c r="X20" s="80"/>
      <c r="Y20" s="80"/>
      <c r="Z20" s="80"/>
    </row>
    <row r="21" spans="1:26" ht="13.5" customHeight="1" x14ac:dyDescent="0.15">
      <c r="A21" s="278" t="s">
        <v>7</v>
      </c>
      <c r="B21" s="313" t="s">
        <v>8</v>
      </c>
      <c r="C21" s="278" t="s">
        <v>9</v>
      </c>
      <c r="D21" s="291" t="s">
        <v>108</v>
      </c>
      <c r="E21" s="291"/>
      <c r="F21" s="291"/>
      <c r="G21" s="291"/>
      <c r="H21" s="291"/>
      <c r="I21" s="291" t="s">
        <v>11</v>
      </c>
      <c r="J21" s="291"/>
      <c r="K21" s="291"/>
      <c r="L21" s="291"/>
      <c r="M21" s="291" t="s">
        <v>12</v>
      </c>
      <c r="N21" s="291"/>
      <c r="O21" s="291"/>
      <c r="P21" s="291"/>
      <c r="Q21" s="291"/>
      <c r="R21" s="291" t="s">
        <v>13</v>
      </c>
      <c r="S21" s="291"/>
      <c r="T21" s="291"/>
      <c r="U21" s="291"/>
      <c r="V21" s="327" t="s">
        <v>14</v>
      </c>
      <c r="W21" s="328"/>
      <c r="X21" s="328"/>
      <c r="Y21" s="329"/>
      <c r="Z21" s="106" t="s">
        <v>15</v>
      </c>
    </row>
    <row r="22" spans="1:26" x14ac:dyDescent="0.15">
      <c r="A22" s="314"/>
      <c r="B22" s="314"/>
      <c r="C22" s="293"/>
      <c r="D22" s="104" t="s">
        <v>10</v>
      </c>
      <c r="E22" s="101" t="s">
        <v>19</v>
      </c>
      <c r="F22" s="293" t="s">
        <v>21</v>
      </c>
      <c r="G22" s="314"/>
      <c r="H22" s="314"/>
      <c r="I22" s="101" t="s">
        <v>19</v>
      </c>
      <c r="J22" s="293" t="s">
        <v>21</v>
      </c>
      <c r="K22" s="314"/>
      <c r="L22" s="314"/>
      <c r="M22" s="101" t="s">
        <v>19</v>
      </c>
      <c r="N22" s="279" t="s">
        <v>21</v>
      </c>
      <c r="O22" s="316"/>
      <c r="P22" s="316"/>
      <c r="Q22" s="317"/>
      <c r="R22" s="101" t="s">
        <v>19</v>
      </c>
      <c r="S22" s="293" t="s">
        <v>21</v>
      </c>
      <c r="T22" s="314"/>
      <c r="U22" s="314"/>
      <c r="V22" s="327" t="s">
        <v>19</v>
      </c>
      <c r="W22" s="328"/>
      <c r="X22" s="328"/>
      <c r="Y22" s="329"/>
      <c r="Z22" s="104"/>
    </row>
    <row r="23" spans="1:26" s="24" customFormat="1" ht="12" customHeight="1" x14ac:dyDescent="0.15">
      <c r="A23" s="312"/>
      <c r="B23" s="312"/>
      <c r="C23" s="294"/>
      <c r="D23" s="22"/>
      <c r="E23" s="109" t="s">
        <v>20</v>
      </c>
      <c r="F23" s="307" t="s">
        <v>22</v>
      </c>
      <c r="G23" s="308"/>
      <c r="H23" s="308"/>
      <c r="I23" s="109" t="s">
        <v>20</v>
      </c>
      <c r="J23" s="307" t="s">
        <v>22</v>
      </c>
      <c r="K23" s="308"/>
      <c r="L23" s="308"/>
      <c r="M23" s="109" t="s">
        <v>20</v>
      </c>
      <c r="N23" s="330" t="s">
        <v>22</v>
      </c>
      <c r="O23" s="331"/>
      <c r="P23" s="331"/>
      <c r="Q23" s="332"/>
      <c r="R23" s="109" t="s">
        <v>20</v>
      </c>
      <c r="S23" s="307" t="s">
        <v>22</v>
      </c>
      <c r="T23" s="308"/>
      <c r="U23" s="308"/>
      <c r="V23" s="341" t="s">
        <v>20</v>
      </c>
      <c r="W23" s="342"/>
      <c r="X23" s="342"/>
      <c r="Y23" s="343"/>
      <c r="Z23" s="22"/>
    </row>
    <row r="24" spans="1:26" ht="18" customHeight="1" x14ac:dyDescent="0.15">
      <c r="A24" s="103" t="s">
        <v>16</v>
      </c>
      <c r="B24" s="32"/>
      <c r="C24" s="79"/>
      <c r="D24" s="32"/>
      <c r="E24" s="108">
        <v>137770</v>
      </c>
      <c r="F24" s="301">
        <v>25921277</v>
      </c>
      <c r="G24" s="302"/>
      <c r="H24" s="302"/>
      <c r="I24" s="108"/>
      <c r="J24" s="303">
        <v>216000</v>
      </c>
      <c r="K24" s="304"/>
      <c r="L24" s="304"/>
      <c r="M24" s="108">
        <v>1800</v>
      </c>
      <c r="N24" s="298">
        <v>432000</v>
      </c>
      <c r="O24" s="299"/>
      <c r="P24" s="299"/>
      <c r="Q24" s="300"/>
      <c r="R24" s="108"/>
      <c r="S24" s="303">
        <v>220000</v>
      </c>
      <c r="T24" s="304"/>
      <c r="U24" s="304"/>
      <c r="V24" s="298"/>
      <c r="W24" s="305"/>
      <c r="X24" s="305"/>
      <c r="Y24" s="306"/>
      <c r="Z24" s="32"/>
    </row>
    <row r="25" spans="1:26" ht="4.5" customHeight="1" x14ac:dyDescent="0.15"/>
    <row r="26" spans="1:26" ht="15.75" customHeight="1" x14ac:dyDescent="0.15">
      <c r="A26" s="78" t="s">
        <v>214</v>
      </c>
      <c r="B26" s="78"/>
      <c r="C26" s="78"/>
      <c r="D26" s="78"/>
      <c r="E26" s="78"/>
      <c r="F26" s="78"/>
      <c r="G26" s="78"/>
      <c r="H26" s="78"/>
      <c r="I26" s="78"/>
      <c r="J26" s="78"/>
      <c r="K26" s="78"/>
      <c r="L26" s="78"/>
      <c r="M26" s="78"/>
      <c r="N26" s="78"/>
      <c r="O26" s="78"/>
      <c r="P26" s="78"/>
      <c r="Q26" s="78"/>
      <c r="R26" s="78"/>
      <c r="S26" s="78"/>
      <c r="T26" s="78"/>
      <c r="U26" s="78"/>
      <c r="V26" s="78"/>
      <c r="W26" s="78"/>
      <c r="X26" s="78"/>
      <c r="Y26" s="78"/>
      <c r="Z26" s="78"/>
    </row>
    <row r="27" spans="1:26" ht="13.5" customHeight="1" x14ac:dyDescent="0.15">
      <c r="A27" s="278" t="s">
        <v>7</v>
      </c>
      <c r="B27" s="313" t="s">
        <v>8</v>
      </c>
      <c r="C27" s="278" t="s">
        <v>9</v>
      </c>
      <c r="D27" s="106" t="s">
        <v>10</v>
      </c>
      <c r="E27" s="100" t="s">
        <v>19</v>
      </c>
      <c r="F27" s="278" t="s">
        <v>21</v>
      </c>
      <c r="G27" s="278"/>
      <c r="H27" s="106" t="s">
        <v>23</v>
      </c>
      <c r="I27" s="100" t="s">
        <v>19</v>
      </c>
      <c r="J27" s="278" t="s">
        <v>21</v>
      </c>
      <c r="K27" s="278"/>
      <c r="L27" s="106" t="s">
        <v>23</v>
      </c>
      <c r="M27" s="100" t="s">
        <v>19</v>
      </c>
      <c r="N27" s="279" t="s">
        <v>21</v>
      </c>
      <c r="O27" s="316"/>
      <c r="P27" s="317"/>
      <c r="Q27" s="106" t="s">
        <v>23</v>
      </c>
      <c r="R27" s="100" t="s">
        <v>19</v>
      </c>
      <c r="S27" s="278" t="s">
        <v>21</v>
      </c>
      <c r="T27" s="278"/>
      <c r="U27" s="106" t="s">
        <v>23</v>
      </c>
      <c r="V27" s="279" t="s">
        <v>19</v>
      </c>
      <c r="W27" s="280"/>
      <c r="X27" s="280"/>
      <c r="Y27" s="281"/>
      <c r="Z27" s="106" t="s">
        <v>15</v>
      </c>
    </row>
    <row r="28" spans="1:26" x14ac:dyDescent="0.15">
      <c r="A28" s="293"/>
      <c r="B28" s="314"/>
      <c r="C28" s="293"/>
      <c r="D28" s="26"/>
      <c r="E28" s="107" t="s">
        <v>20</v>
      </c>
      <c r="F28" s="282" t="s">
        <v>25</v>
      </c>
      <c r="G28" s="282"/>
      <c r="H28" s="26" t="s">
        <v>24</v>
      </c>
      <c r="I28" s="107" t="s">
        <v>20</v>
      </c>
      <c r="J28" s="282" t="s">
        <v>25</v>
      </c>
      <c r="K28" s="282"/>
      <c r="L28" s="26" t="s">
        <v>24</v>
      </c>
      <c r="M28" s="107" t="s">
        <v>20</v>
      </c>
      <c r="N28" s="286" t="s">
        <v>25</v>
      </c>
      <c r="O28" s="287"/>
      <c r="P28" s="288"/>
      <c r="Q28" s="26" t="s">
        <v>24</v>
      </c>
      <c r="R28" s="107" t="s">
        <v>20</v>
      </c>
      <c r="S28" s="282" t="s">
        <v>25</v>
      </c>
      <c r="T28" s="282"/>
      <c r="U28" s="26" t="s">
        <v>24</v>
      </c>
      <c r="V28" s="344" t="s">
        <v>20</v>
      </c>
      <c r="W28" s="345"/>
      <c r="X28" s="345"/>
      <c r="Y28" s="346"/>
      <c r="Z28" s="318"/>
    </row>
    <row r="29" spans="1:26" x14ac:dyDescent="0.15">
      <c r="A29" s="312"/>
      <c r="B29" s="312"/>
      <c r="C29" s="294"/>
      <c r="D29" s="105"/>
      <c r="E29" s="105" t="s">
        <v>17</v>
      </c>
      <c r="F29" s="294" t="s">
        <v>18</v>
      </c>
      <c r="G29" s="294"/>
      <c r="H29" s="105" t="s">
        <v>143</v>
      </c>
      <c r="I29" s="105" t="s">
        <v>17</v>
      </c>
      <c r="J29" s="294" t="s">
        <v>18</v>
      </c>
      <c r="K29" s="294"/>
      <c r="L29" s="105" t="s">
        <v>143</v>
      </c>
      <c r="M29" s="105" t="s">
        <v>17</v>
      </c>
      <c r="N29" s="283" t="s">
        <v>18</v>
      </c>
      <c r="O29" s="284"/>
      <c r="P29" s="285"/>
      <c r="Q29" s="105" t="s">
        <v>143</v>
      </c>
      <c r="R29" s="105" t="s">
        <v>17</v>
      </c>
      <c r="S29" s="294" t="s">
        <v>18</v>
      </c>
      <c r="T29" s="294"/>
      <c r="U29" s="29" t="s">
        <v>143</v>
      </c>
      <c r="V29" s="29"/>
      <c r="W29" s="2"/>
      <c r="X29" s="2"/>
      <c r="Y29" s="30"/>
      <c r="Z29" s="319"/>
    </row>
    <row r="30" spans="1:26" ht="23.25" customHeight="1" x14ac:dyDescent="0.15">
      <c r="A30" s="228"/>
      <c r="B30" s="226"/>
      <c r="C30" s="225"/>
      <c r="D30" s="222" t="s">
        <v>184</v>
      </c>
      <c r="E30" s="223">
        <v>129254</v>
      </c>
      <c r="F30" s="235">
        <v>24180835</v>
      </c>
      <c r="G30" s="237"/>
      <c r="H30" s="224">
        <v>221</v>
      </c>
      <c r="I30" s="223"/>
      <c r="J30" s="235"/>
      <c r="K30" s="237"/>
      <c r="L30" s="224" t="s">
        <v>182</v>
      </c>
      <c r="M30" s="223"/>
      <c r="N30" s="235"/>
      <c r="O30" s="236"/>
      <c r="P30" s="237"/>
      <c r="Q30" s="224"/>
      <c r="R30" s="223"/>
      <c r="S30" s="233"/>
      <c r="T30" s="234"/>
      <c r="U30" s="224"/>
      <c r="V30" s="272"/>
      <c r="W30" s="273"/>
      <c r="X30" s="273"/>
      <c r="Y30" s="274"/>
      <c r="Z30" s="231" t="s">
        <v>213</v>
      </c>
    </row>
    <row r="31" spans="1:26" ht="23.25" customHeight="1" x14ac:dyDescent="0.15">
      <c r="A31" s="219" t="s">
        <v>200</v>
      </c>
      <c r="B31" s="220" t="s">
        <v>128</v>
      </c>
      <c r="C31" s="221" t="s">
        <v>183</v>
      </c>
      <c r="D31" s="222" t="s">
        <v>181</v>
      </c>
      <c r="E31" s="223">
        <v>8516</v>
      </c>
      <c r="F31" s="233">
        <v>468380</v>
      </c>
      <c r="G31" s="234"/>
      <c r="H31" s="224">
        <v>55</v>
      </c>
      <c r="I31" s="223"/>
      <c r="J31" s="233"/>
      <c r="K31" s="234"/>
      <c r="L31" s="224"/>
      <c r="M31" s="223"/>
      <c r="N31" s="243"/>
      <c r="O31" s="244"/>
      <c r="P31" s="245"/>
      <c r="Q31" s="224" t="s">
        <v>182</v>
      </c>
      <c r="R31" s="223"/>
      <c r="S31" s="233"/>
      <c r="T31" s="234"/>
      <c r="U31" s="224" t="s">
        <v>182</v>
      </c>
      <c r="V31" s="240"/>
      <c r="W31" s="241"/>
      <c r="X31" s="241"/>
      <c r="Y31" s="242"/>
      <c r="Z31" s="227"/>
    </row>
    <row r="32" spans="1:26" ht="23.25" customHeight="1" x14ac:dyDescent="0.15">
      <c r="A32" s="219" t="s">
        <v>200</v>
      </c>
      <c r="B32" s="220" t="s">
        <v>128</v>
      </c>
      <c r="C32" s="221" t="s">
        <v>36</v>
      </c>
      <c r="D32" s="222"/>
      <c r="E32" s="223"/>
      <c r="F32" s="233"/>
      <c r="G32" s="234"/>
      <c r="H32" s="224"/>
      <c r="I32" s="223"/>
      <c r="J32" s="233"/>
      <c r="K32" s="234"/>
      <c r="L32" s="224" t="s">
        <v>182</v>
      </c>
      <c r="M32" s="223">
        <v>1800</v>
      </c>
      <c r="N32" s="243">
        <v>432000</v>
      </c>
      <c r="O32" s="244"/>
      <c r="P32" s="245"/>
      <c r="Q32" s="224">
        <v>240</v>
      </c>
      <c r="R32" s="223"/>
      <c r="S32" s="233"/>
      <c r="T32" s="234"/>
      <c r="U32" s="224"/>
      <c r="V32" s="240"/>
      <c r="W32" s="241"/>
      <c r="X32" s="241"/>
      <c r="Y32" s="242"/>
      <c r="Z32" s="219"/>
    </row>
    <row r="33" spans="1:26" ht="23.25" customHeight="1" x14ac:dyDescent="0.15">
      <c r="A33" s="229"/>
      <c r="B33" s="220"/>
      <c r="C33" s="221"/>
      <c r="D33" s="222"/>
      <c r="E33" s="223"/>
      <c r="F33" s="339"/>
      <c r="G33" s="340"/>
      <c r="H33" s="224" t="s">
        <v>182</v>
      </c>
      <c r="I33" s="223"/>
      <c r="J33" s="233"/>
      <c r="K33" s="234"/>
      <c r="L33" s="224" t="s">
        <v>182</v>
      </c>
      <c r="M33" s="223"/>
      <c r="N33" s="243"/>
      <c r="O33" s="244"/>
      <c r="P33" s="245"/>
      <c r="Q33" s="224" t="s">
        <v>182</v>
      </c>
      <c r="R33" s="223"/>
      <c r="S33" s="233"/>
      <c r="T33" s="234"/>
      <c r="U33" s="224"/>
      <c r="V33" s="336"/>
      <c r="W33" s="337"/>
      <c r="X33" s="337"/>
      <c r="Y33" s="338"/>
      <c r="Z33" s="219"/>
    </row>
    <row r="34" spans="1:26" ht="23.25" customHeight="1" x14ac:dyDescent="0.15">
      <c r="A34" s="229" t="s">
        <v>119</v>
      </c>
      <c r="B34" s="207"/>
      <c r="C34" s="205"/>
      <c r="D34" s="204"/>
      <c r="E34" s="206"/>
      <c r="F34" s="339">
        <v>1272062</v>
      </c>
      <c r="G34" s="340"/>
      <c r="H34" s="203"/>
      <c r="I34" s="206"/>
      <c r="J34" s="339">
        <v>216000</v>
      </c>
      <c r="K34" s="340"/>
      <c r="L34" s="203"/>
      <c r="M34" s="206"/>
      <c r="N34" s="298"/>
      <c r="O34" s="299"/>
      <c r="P34" s="300"/>
      <c r="Q34" s="203"/>
      <c r="R34" s="206"/>
      <c r="S34" s="339">
        <v>220000</v>
      </c>
      <c r="T34" s="340"/>
      <c r="U34" s="203"/>
      <c r="V34" s="209"/>
      <c r="W34" s="210"/>
      <c r="X34" s="210"/>
      <c r="Y34" s="211"/>
      <c r="Z34" s="214"/>
    </row>
    <row r="35" spans="1:26" ht="23.25" customHeight="1" x14ac:dyDescent="0.15">
      <c r="A35" s="208"/>
      <c r="B35" s="207"/>
      <c r="C35" s="205"/>
      <c r="D35" s="204"/>
      <c r="E35" s="206"/>
      <c r="F35" s="298"/>
      <c r="G35" s="300"/>
      <c r="H35" s="203"/>
      <c r="I35" s="206"/>
      <c r="J35" s="238"/>
      <c r="K35" s="239"/>
      <c r="L35" s="203"/>
      <c r="M35" s="206"/>
      <c r="N35" s="272"/>
      <c r="O35" s="273"/>
      <c r="P35" s="274"/>
      <c r="Q35" s="203"/>
      <c r="R35" s="206"/>
      <c r="S35" s="238"/>
      <c r="T35" s="239"/>
      <c r="U35" s="203"/>
      <c r="V35" s="240"/>
      <c r="W35" s="241"/>
      <c r="X35" s="241"/>
      <c r="Y35" s="242"/>
      <c r="Z35" s="214"/>
    </row>
    <row r="36" spans="1:26" ht="23.25" customHeight="1" x14ac:dyDescent="0.15">
      <c r="A36" s="213"/>
      <c r="B36" s="207"/>
      <c r="C36" s="205"/>
      <c r="D36" s="204"/>
      <c r="E36" s="206"/>
      <c r="F36" s="298"/>
      <c r="G36" s="300"/>
      <c r="H36" s="203" t="s">
        <v>182</v>
      </c>
      <c r="I36" s="206"/>
      <c r="J36" s="238"/>
      <c r="K36" s="239"/>
      <c r="L36" s="203" t="s">
        <v>182</v>
      </c>
      <c r="M36" s="206"/>
      <c r="N36" s="272"/>
      <c r="O36" s="273"/>
      <c r="P36" s="274"/>
      <c r="Q36" s="203" t="s">
        <v>182</v>
      </c>
      <c r="R36" s="206"/>
      <c r="S36" s="238"/>
      <c r="T36" s="239"/>
      <c r="U36" s="203" t="s">
        <v>182</v>
      </c>
      <c r="V36" s="240"/>
      <c r="W36" s="241"/>
      <c r="X36" s="241"/>
      <c r="Y36" s="242"/>
      <c r="Z36" s="212"/>
    </row>
    <row r="37" spans="1:26" ht="23.25" customHeight="1" x14ac:dyDescent="0.15">
      <c r="A37" s="33"/>
      <c r="B37" s="36"/>
      <c r="C37" s="34"/>
      <c r="D37" s="33"/>
      <c r="E37" s="35"/>
      <c r="F37" s="275"/>
      <c r="G37" s="277"/>
      <c r="H37" s="8"/>
      <c r="I37" s="35"/>
      <c r="J37" s="238"/>
      <c r="K37" s="239"/>
      <c r="L37" s="8"/>
      <c r="M37" s="35"/>
      <c r="N37" s="272"/>
      <c r="O37" s="273"/>
      <c r="P37" s="274"/>
      <c r="Q37" s="8"/>
      <c r="R37" s="35"/>
      <c r="S37" s="275"/>
      <c r="T37" s="277"/>
      <c r="U37" s="8"/>
      <c r="V37" s="240"/>
      <c r="W37" s="241"/>
      <c r="X37" s="241"/>
      <c r="Y37" s="242"/>
      <c r="Z37" s="33"/>
    </row>
    <row r="38" spans="1:26" ht="23.25" customHeight="1" x14ac:dyDescent="0.15">
      <c r="A38" s="33"/>
      <c r="B38" s="36"/>
      <c r="C38" s="34"/>
      <c r="D38" s="33"/>
      <c r="E38" s="35"/>
      <c r="F38" s="238"/>
      <c r="G38" s="239"/>
      <c r="H38" s="8" t="str">
        <f>IF(ISERROR(F38/E38),"",F38/E38)</f>
        <v/>
      </c>
      <c r="I38" s="35"/>
      <c r="J38" s="238"/>
      <c r="K38" s="239"/>
      <c r="L38" s="8" t="str">
        <f>IF(ISERROR(J38/I38),"",J38/I38)</f>
        <v/>
      </c>
      <c r="M38" s="35"/>
      <c r="N38" s="272"/>
      <c r="O38" s="273"/>
      <c r="P38" s="274"/>
      <c r="Q38" s="8" t="str">
        <f>IF(ISERROR(O38/M38),"",O38/M38)</f>
        <v/>
      </c>
      <c r="R38" s="35"/>
      <c r="S38" s="238"/>
      <c r="T38" s="239"/>
      <c r="U38" s="8" t="str">
        <f>IF(ISERROR(S38/R38),"",S38/R38)</f>
        <v/>
      </c>
      <c r="V38" s="240"/>
      <c r="W38" s="241"/>
      <c r="X38" s="241"/>
      <c r="Y38" s="242"/>
      <c r="Z38" s="33"/>
    </row>
    <row r="39" spans="1:26" ht="21" customHeight="1" x14ac:dyDescent="0.15">
      <c r="A39" s="269" t="s">
        <v>102</v>
      </c>
      <c r="B39" s="270"/>
      <c r="C39" s="270"/>
      <c r="D39" s="271"/>
      <c r="E39" s="110">
        <f>SUM(E30:E38)</f>
        <v>137770</v>
      </c>
      <c r="F39" s="258">
        <f>SUM(F30:G38)</f>
        <v>25921277</v>
      </c>
      <c r="G39" s="259"/>
      <c r="H39" s="3"/>
      <c r="I39" s="110">
        <f>SUM(I30:I38)</f>
        <v>0</v>
      </c>
      <c r="J39" s="289">
        <f>SUM(J30:K38)</f>
        <v>216000</v>
      </c>
      <c r="K39" s="289"/>
      <c r="L39" s="3"/>
      <c r="M39" s="110">
        <f>SUM(M30:M38)</f>
        <v>1800</v>
      </c>
      <c r="N39" s="258">
        <f>SUM(N30:P38)</f>
        <v>432000</v>
      </c>
      <c r="O39" s="290"/>
      <c r="P39" s="259"/>
      <c r="Q39" s="3"/>
      <c r="R39" s="110">
        <f>SUM(R30:R38)</f>
        <v>0</v>
      </c>
      <c r="S39" s="289">
        <f>SUM(S30:T38)</f>
        <v>220000</v>
      </c>
      <c r="T39" s="289"/>
      <c r="U39" s="3"/>
      <c r="V39" s="249">
        <f>SUM(V30:Y38)</f>
        <v>0</v>
      </c>
      <c r="W39" s="250"/>
      <c r="X39" s="250"/>
      <c r="Y39" s="250"/>
      <c r="Z39" s="4"/>
    </row>
    <row r="40" spans="1:26" ht="21" customHeight="1" x14ac:dyDescent="0.15">
      <c r="A40" s="269" t="s">
        <v>103</v>
      </c>
      <c r="B40" s="270"/>
      <c r="C40" s="270"/>
      <c r="D40" s="271"/>
      <c r="E40" s="110">
        <f>E39</f>
        <v>137770</v>
      </c>
      <c r="F40" s="251">
        <f>F39</f>
        <v>25921277</v>
      </c>
      <c r="G40" s="252"/>
      <c r="H40" s="3"/>
      <c r="I40" s="110">
        <f>I39</f>
        <v>0</v>
      </c>
      <c r="J40" s="253">
        <f>J39</f>
        <v>216000</v>
      </c>
      <c r="K40" s="254"/>
      <c r="L40" s="3"/>
      <c r="M40" s="110">
        <f>M39</f>
        <v>1800</v>
      </c>
      <c r="N40" s="253">
        <f>N39</f>
        <v>432000</v>
      </c>
      <c r="O40" s="255"/>
      <c r="P40" s="254"/>
      <c r="Q40" s="3"/>
      <c r="R40" s="110">
        <f>R39</f>
        <v>0</v>
      </c>
      <c r="S40" s="253">
        <f>S39</f>
        <v>220000</v>
      </c>
      <c r="T40" s="254"/>
      <c r="U40" s="3"/>
      <c r="V40" s="253">
        <f>V39</f>
        <v>0</v>
      </c>
      <c r="W40" s="255"/>
      <c r="X40" s="255"/>
      <c r="Y40" s="254"/>
      <c r="Z40" s="4"/>
    </row>
    <row r="41" spans="1:26" ht="21" customHeight="1" x14ac:dyDescent="0.15">
      <c r="A41" s="269" t="s">
        <v>32</v>
      </c>
      <c r="B41" s="270"/>
      <c r="C41" s="270"/>
      <c r="D41" s="271"/>
      <c r="E41" s="31" t="str">
        <f>IF(AND(E24="",E40=0),"",IF(E24=E40,"OK","NG"))</f>
        <v>OK</v>
      </c>
      <c r="F41" s="246" t="str">
        <f>IF(AND(F24="",F40=0),"",IF(F24=F40,"OK","NG"))</f>
        <v>OK</v>
      </c>
      <c r="G41" s="247"/>
      <c r="H41" s="4"/>
      <c r="I41" s="31" t="str">
        <f>IF(AND(I24="",I40=0),"",IF(I24=I40,"OK","NG"))</f>
        <v/>
      </c>
      <c r="J41" s="246" t="str">
        <f>IF(AND(J24="",J40=0),"",IF(J24=J40,"OK","NG"))</f>
        <v>OK</v>
      </c>
      <c r="K41" s="247"/>
      <c r="L41" s="4"/>
      <c r="M41" s="31" t="str">
        <f>IF(AND(M24="",M40=0),"",IF(M24=M40,"OK","NG"))</f>
        <v>OK</v>
      </c>
      <c r="N41" s="246" t="str">
        <f>IF(AND(N24="",N40=0),"",IF(N24=N40,"OK","NG"))</f>
        <v>OK</v>
      </c>
      <c r="O41" s="256"/>
      <c r="P41" s="257"/>
      <c r="Q41" s="4"/>
      <c r="R41" s="31" t="str">
        <f>IF(AND(R24="",R40=0),"",IF(R24=R40,"OK","NG"))</f>
        <v/>
      </c>
      <c r="S41" s="246" t="str">
        <f>IF(AND(S24="",S40=0),"",IF(S24=S40,"OK","NG"))</f>
        <v>OK</v>
      </c>
      <c r="T41" s="247"/>
      <c r="U41" s="4"/>
      <c r="V41" s="246"/>
      <c r="W41" s="248"/>
      <c r="X41" s="248"/>
      <c r="Y41" s="247"/>
      <c r="Z41" s="4"/>
    </row>
    <row r="42" spans="1:26" ht="3.75" customHeight="1" x14ac:dyDescent="0.15"/>
  </sheetData>
  <sheetProtection sheet="1" selectLockedCells="1"/>
  <mergeCells count="117">
    <mergeCell ref="A21:A23"/>
    <mergeCell ref="B21:B23"/>
    <mergeCell ref="C21:C23"/>
    <mergeCell ref="D21:H21"/>
    <mergeCell ref="J34:K34"/>
    <mergeCell ref="K15:Z15"/>
    <mergeCell ref="A11:B11"/>
    <mergeCell ref="Q14:S14"/>
    <mergeCell ref="B16:C16"/>
    <mergeCell ref="E16:G16"/>
    <mergeCell ref="K16:Y16"/>
    <mergeCell ref="B18:C18"/>
    <mergeCell ref="E18:G18"/>
    <mergeCell ref="H18:J18"/>
    <mergeCell ref="K18:M18"/>
    <mergeCell ref="N18:O18"/>
    <mergeCell ref="P18:Z18"/>
    <mergeCell ref="H16:J16"/>
    <mergeCell ref="I21:L21"/>
    <mergeCell ref="M21:Q21"/>
    <mergeCell ref="R21:U21"/>
    <mergeCell ref="V21:Y21"/>
    <mergeCell ref="F22:H22"/>
    <mergeCell ref="A27:A29"/>
    <mergeCell ref="B27:B29"/>
    <mergeCell ref="C27:C29"/>
    <mergeCell ref="F27:G27"/>
    <mergeCell ref="J27:K27"/>
    <mergeCell ref="J22:L22"/>
    <mergeCell ref="N22:Q22"/>
    <mergeCell ref="S22:U22"/>
    <mergeCell ref="V22:Y22"/>
    <mergeCell ref="F23:H23"/>
    <mergeCell ref="J23:L23"/>
    <mergeCell ref="N23:Q23"/>
    <mergeCell ref="S23:U23"/>
    <mergeCell ref="V23:Y23"/>
    <mergeCell ref="N27:P27"/>
    <mergeCell ref="S27:T27"/>
    <mergeCell ref="V27:Y27"/>
    <mergeCell ref="F28:G28"/>
    <mergeCell ref="J28:K28"/>
    <mergeCell ref="N28:P28"/>
    <mergeCell ref="S28:T28"/>
    <mergeCell ref="V28:Y28"/>
    <mergeCell ref="F24:H24"/>
    <mergeCell ref="J24:L24"/>
    <mergeCell ref="N24:Q24"/>
    <mergeCell ref="S24:U24"/>
    <mergeCell ref="V24:Y24"/>
    <mergeCell ref="Z28:Z29"/>
    <mergeCell ref="F29:G29"/>
    <mergeCell ref="J29:K29"/>
    <mergeCell ref="N29:P29"/>
    <mergeCell ref="S29:T29"/>
    <mergeCell ref="F30:G30"/>
    <mergeCell ref="J30:K30"/>
    <mergeCell ref="N30:P30"/>
    <mergeCell ref="S30:T30"/>
    <mergeCell ref="V30:Y30"/>
    <mergeCell ref="F34:G34"/>
    <mergeCell ref="N34:P34"/>
    <mergeCell ref="S34:T34"/>
    <mergeCell ref="F31:G31"/>
    <mergeCell ref="N31:P31"/>
    <mergeCell ref="F33:G33"/>
    <mergeCell ref="N33:P33"/>
    <mergeCell ref="J31:K31"/>
    <mergeCell ref="S31:T31"/>
    <mergeCell ref="V31:Y31"/>
    <mergeCell ref="J32:K32"/>
    <mergeCell ref="S32:T32"/>
    <mergeCell ref="V32:Y32"/>
    <mergeCell ref="J33:K33"/>
    <mergeCell ref="S33:T33"/>
    <mergeCell ref="V33:Y33"/>
    <mergeCell ref="F38:G38"/>
    <mergeCell ref="J38:K38"/>
    <mergeCell ref="N38:P38"/>
    <mergeCell ref="S38:T38"/>
    <mergeCell ref="V38:Y38"/>
    <mergeCell ref="F35:G35"/>
    <mergeCell ref="J35:K35"/>
    <mergeCell ref="N35:P35"/>
    <mergeCell ref="S35:T35"/>
    <mergeCell ref="V35:Y35"/>
    <mergeCell ref="F36:G36"/>
    <mergeCell ref="J36:K36"/>
    <mergeCell ref="N36:P36"/>
    <mergeCell ref="S36:T36"/>
    <mergeCell ref="V36:Y36"/>
    <mergeCell ref="F32:G32"/>
    <mergeCell ref="N32:P32"/>
    <mergeCell ref="A1:Z7"/>
    <mergeCell ref="A41:D41"/>
    <mergeCell ref="F41:G41"/>
    <mergeCell ref="J41:K41"/>
    <mergeCell ref="N41:P41"/>
    <mergeCell ref="S41:T41"/>
    <mergeCell ref="V41:Y41"/>
    <mergeCell ref="A40:D40"/>
    <mergeCell ref="F40:G40"/>
    <mergeCell ref="J40:K40"/>
    <mergeCell ref="N40:P40"/>
    <mergeCell ref="S40:T40"/>
    <mergeCell ref="V40:Y40"/>
    <mergeCell ref="A39:D39"/>
    <mergeCell ref="F39:G39"/>
    <mergeCell ref="J39:K39"/>
    <mergeCell ref="N39:P39"/>
    <mergeCell ref="S39:T39"/>
    <mergeCell ref="V39:Y39"/>
    <mergeCell ref="F37:G37"/>
    <mergeCell ref="J37:K37"/>
    <mergeCell ref="N37:P37"/>
    <mergeCell ref="S37:T37"/>
    <mergeCell ref="V37:Y37"/>
  </mergeCells>
  <phoneticPr fontId="1"/>
  <conditionalFormatting sqref="E41:G41 I41:K41 R41:T41 V41 M41:N41">
    <cfRule type="containsText" dxfId="109" priority="4" operator="containsText" text="NG">
      <formula>NOT(ISERROR(SEARCH("NG",E41)))</formula>
    </cfRule>
  </conditionalFormatting>
  <dataValidations count="1">
    <dataValidation errorStyle="information" allowBlank="1" showInputMessage="1" showErrorMessage="1" sqref="Z30:Z38" xr:uid="{00000000-0002-0000-0200-000000000000}"/>
  </dataValidations>
  <printOptions horizontalCentered="1" verticalCentered="1"/>
  <pageMargins left="0.78740157480314965" right="0.78740157480314965" top="0.55118110236220474" bottom="0.35433070866141736" header="0.31496062992125984" footer="0.31496062992125984"/>
  <pageSetup paperSize="9" scale="69"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1000000}">
          <x14:formula1>
            <xm:f>リスト!$B$2:$B$8</xm:f>
          </x14:formula1>
          <xm:sqref>C33:C38 C30:C31</xm:sqref>
        </x14:dataValidation>
        <x14:dataValidation type="list" allowBlank="1" showInputMessage="1" showErrorMessage="1" xr:uid="{00000000-0002-0000-0200-000002000000}">
          <x14:formula1>
            <xm:f>リスト!$A$2:$A$5</xm:f>
          </x14:formula1>
          <xm:sqref>B30:B38</xm:sqref>
        </x14:dataValidation>
        <x14:dataValidation type="list" errorStyle="information" allowBlank="1" showInputMessage="1" showErrorMessage="1" xr:uid="{00000000-0002-0000-0200-000003000000}">
          <x14:formula1>
            <xm:f>リスト!$F$3:$F$65</xm:f>
          </x14:formula1>
          <xm:sqref>A30:A38</xm:sqref>
        </x14:dataValidation>
        <x14:dataValidation type="list" allowBlank="1" showInputMessage="1" xr:uid="{00000000-0002-0000-0200-000004000000}">
          <x14:formula1>
            <xm:f>リスト!$B$2:$B$8</xm:f>
          </x14:formula1>
          <xm:sqref>C32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69"/>
  <sheetViews>
    <sheetView zoomScaleNormal="100" zoomScaleSheetLayoutView="100" workbookViewId="0">
      <pane ySplit="21" topLeftCell="A22" activePane="bottomLeft" state="frozen"/>
      <selection activeCell="A20" sqref="A20:A22"/>
      <selection pane="bottomLeft" activeCell="I5" sqref="I5"/>
    </sheetView>
  </sheetViews>
  <sheetFormatPr defaultRowHeight="13.5" x14ac:dyDescent="0.15"/>
  <cols>
    <col min="1" max="1" width="3.5" style="10" bestFit="1" customWidth="1"/>
    <col min="2" max="2" width="4.375" style="179" customWidth="1"/>
    <col min="3" max="3" width="14.625" style="9" customWidth="1"/>
    <col min="4" max="4" width="7" style="9" bestFit="1" customWidth="1"/>
    <col min="5" max="5" width="14.625" style="9" customWidth="1"/>
    <col min="6" max="6" width="17.625" style="9" customWidth="1"/>
    <col min="7" max="7" width="9" style="9" bestFit="1" customWidth="1"/>
    <col min="8" max="9" width="6.25" style="9" customWidth="1"/>
    <col min="10" max="10" width="6.375" style="9" bestFit="1" customWidth="1"/>
    <col min="11" max="11" width="6.875" style="9" customWidth="1"/>
    <col min="12" max="13" width="6.25" style="9" customWidth="1"/>
    <col min="14" max="14" width="6.375" style="9" bestFit="1" customWidth="1"/>
    <col min="15" max="15" width="6.875" style="9" customWidth="1"/>
    <col min="16" max="16" width="0.875" style="9" customWidth="1"/>
    <col min="17" max="18" width="6.25" style="9" customWidth="1"/>
    <col min="19" max="19" width="5.75" style="9" customWidth="1"/>
    <col min="20" max="20" width="6.875" style="9" customWidth="1"/>
    <col min="21" max="22" width="6.25" style="9" customWidth="1"/>
    <col min="23" max="23" width="5.25" style="9" customWidth="1"/>
    <col min="24" max="27" width="3.75" style="9" customWidth="1"/>
    <col min="28" max="28" width="7.5" style="9" bestFit="1" customWidth="1"/>
    <col min="29" max="16384" width="9" style="10"/>
  </cols>
  <sheetData>
    <row r="1" spans="2:28" ht="4.5" customHeight="1" x14ac:dyDescent="0.15"/>
    <row r="2" spans="2:28" ht="16.5" x14ac:dyDescent="0.15">
      <c r="C2" s="11"/>
      <c r="F2" s="389" t="str">
        <f>IF(AC68&gt;0,"合計が一致しないので、確認してください","")</f>
        <v/>
      </c>
      <c r="G2" s="389"/>
      <c r="H2" s="389"/>
      <c r="I2" s="389"/>
      <c r="J2" s="389"/>
      <c r="K2" s="389"/>
      <c r="L2" s="389"/>
      <c r="M2" s="389"/>
      <c r="N2" s="389"/>
      <c r="O2" s="389"/>
      <c r="P2" s="389"/>
      <c r="Q2" s="389"/>
      <c r="R2" s="389"/>
      <c r="S2" s="389"/>
      <c r="T2" s="389"/>
      <c r="U2" s="389"/>
      <c r="V2" s="389"/>
      <c r="AB2" s="9">
        <v>1</v>
      </c>
    </row>
    <row r="3" spans="2:28" ht="6.75" customHeight="1" x14ac:dyDescent="0.15">
      <c r="F3" s="389"/>
      <c r="G3" s="389"/>
      <c r="H3" s="389"/>
      <c r="I3" s="389"/>
      <c r="J3" s="389"/>
      <c r="K3" s="389"/>
      <c r="L3" s="389"/>
      <c r="M3" s="389"/>
      <c r="N3" s="389"/>
      <c r="O3" s="389"/>
      <c r="P3" s="389"/>
      <c r="Q3" s="389"/>
      <c r="R3" s="389"/>
      <c r="S3" s="389"/>
      <c r="T3" s="389"/>
      <c r="U3" s="389"/>
      <c r="V3" s="389"/>
    </row>
    <row r="4" spans="2:28" x14ac:dyDescent="0.15">
      <c r="C4" s="320" t="s">
        <v>220</v>
      </c>
      <c r="D4" s="321"/>
      <c r="F4" s="389"/>
      <c r="G4" s="389"/>
      <c r="H4" s="389"/>
      <c r="I4" s="389"/>
      <c r="J4" s="389"/>
      <c r="K4" s="389"/>
      <c r="L4" s="389"/>
      <c r="M4" s="389"/>
      <c r="N4" s="389"/>
      <c r="O4" s="389"/>
      <c r="P4" s="389"/>
      <c r="Q4" s="389"/>
      <c r="R4" s="389"/>
      <c r="S4" s="389"/>
      <c r="T4" s="389"/>
      <c r="U4" s="389"/>
      <c r="V4" s="389"/>
    </row>
    <row r="5" spans="2:28" ht="14.25" x14ac:dyDescent="0.15">
      <c r="D5" s="60"/>
      <c r="E5" s="60"/>
      <c r="F5" s="60"/>
      <c r="G5" s="60"/>
      <c r="H5" s="61" t="s">
        <v>111</v>
      </c>
      <c r="I5" s="63"/>
      <c r="J5" s="60" t="s">
        <v>112</v>
      </c>
      <c r="K5" s="60"/>
      <c r="L5" s="60"/>
      <c r="M5" s="60"/>
      <c r="N5" s="60"/>
      <c r="O5" s="60"/>
      <c r="P5" s="60"/>
      <c r="Q5" s="60"/>
      <c r="R5" s="60"/>
      <c r="S5" s="60"/>
      <c r="T5" s="60"/>
      <c r="U5" s="60"/>
      <c r="V5" s="60"/>
      <c r="W5" s="60"/>
      <c r="X5" s="60"/>
      <c r="Y5" s="60"/>
      <c r="Z5" s="60"/>
      <c r="AA5" s="60"/>
      <c r="AB5" s="10"/>
    </row>
    <row r="6" spans="2:28" ht="21" customHeight="1" x14ac:dyDescent="0.15">
      <c r="C6" s="1"/>
      <c r="D6" s="1"/>
      <c r="E6" s="1"/>
      <c r="F6" s="1"/>
      <c r="G6" s="1"/>
      <c r="H6" s="1"/>
      <c r="I6" s="1"/>
      <c r="J6" s="1"/>
      <c r="K6" s="1"/>
      <c r="L6" s="1"/>
      <c r="M6" s="1"/>
      <c r="N6" s="1"/>
      <c r="O6" s="1"/>
      <c r="P6" s="1"/>
      <c r="S6" s="322" t="s">
        <v>1</v>
      </c>
      <c r="T6" s="323"/>
      <c r="U6" s="324"/>
      <c r="V6" s="12" t="s">
        <v>29</v>
      </c>
      <c r="W6" s="7"/>
      <c r="X6" s="13" t="s">
        <v>28</v>
      </c>
      <c r="Y6" s="7"/>
      <c r="Z6" s="13" t="s">
        <v>27</v>
      </c>
      <c r="AA6" s="7"/>
      <c r="AB6" s="14" t="s">
        <v>26</v>
      </c>
    </row>
    <row r="7" spans="2:28" x14ac:dyDescent="0.15">
      <c r="C7" s="115"/>
      <c r="D7" s="2"/>
      <c r="E7" s="16"/>
      <c r="F7" s="2"/>
      <c r="G7" s="17"/>
      <c r="H7" s="16"/>
      <c r="I7" s="16"/>
      <c r="J7" s="17"/>
      <c r="K7" s="2"/>
      <c r="L7" s="2"/>
      <c r="M7" s="315" t="s">
        <v>207</v>
      </c>
      <c r="N7" s="315"/>
      <c r="O7" s="315"/>
      <c r="P7" s="315"/>
      <c r="Q7" s="315"/>
      <c r="R7" s="315"/>
      <c r="S7" s="315"/>
      <c r="T7" s="315"/>
      <c r="U7" s="315"/>
      <c r="V7" s="315"/>
      <c r="W7" s="315"/>
      <c r="X7" s="315"/>
      <c r="Y7" s="315"/>
      <c r="Z7" s="315"/>
      <c r="AA7" s="315"/>
      <c r="AB7" s="315"/>
    </row>
    <row r="8" spans="2:28" ht="22.5" customHeight="1" x14ac:dyDescent="0.15">
      <c r="B8" s="260" t="s">
        <v>4</v>
      </c>
      <c r="C8" s="262"/>
      <c r="D8" s="379"/>
      <c r="E8" s="388"/>
      <c r="F8" s="168" t="s">
        <v>5</v>
      </c>
      <c r="G8" s="379"/>
      <c r="H8" s="380"/>
      <c r="I8" s="381"/>
      <c r="J8" s="260" t="s">
        <v>6</v>
      </c>
      <c r="K8" s="261"/>
      <c r="L8" s="262"/>
      <c r="M8" s="411"/>
      <c r="N8" s="412"/>
      <c r="O8" s="412"/>
      <c r="P8" s="412"/>
      <c r="Q8" s="412"/>
      <c r="R8" s="412"/>
      <c r="S8" s="412"/>
      <c r="T8" s="412"/>
      <c r="U8" s="412"/>
      <c r="V8" s="412"/>
      <c r="W8" s="412"/>
      <c r="X8" s="412"/>
      <c r="Y8" s="412"/>
      <c r="Z8" s="412"/>
      <c r="AA8" s="412"/>
      <c r="AB8" s="18" t="s">
        <v>33</v>
      </c>
    </row>
    <row r="9" spans="2:28" ht="3.75" customHeight="1" x14ac:dyDescent="0.15"/>
    <row r="10" spans="2:28" ht="22.5" customHeight="1" x14ac:dyDescent="0.15">
      <c r="B10" s="260" t="s">
        <v>0</v>
      </c>
      <c r="C10" s="262"/>
      <c r="D10" s="260" t="s">
        <v>2</v>
      </c>
      <c r="E10" s="262"/>
      <c r="F10" s="167" t="s">
        <v>3</v>
      </c>
      <c r="G10" s="382"/>
      <c r="H10" s="383"/>
      <c r="I10" s="384"/>
      <c r="J10" s="260" t="s">
        <v>30</v>
      </c>
      <c r="K10" s="347"/>
      <c r="L10" s="347"/>
      <c r="M10" s="260" t="s">
        <v>216</v>
      </c>
      <c r="N10" s="348"/>
      <c r="O10" s="349"/>
      <c r="P10" s="260" t="s">
        <v>120</v>
      </c>
      <c r="Q10" s="262"/>
      <c r="R10" s="322"/>
      <c r="S10" s="413"/>
      <c r="T10" s="413"/>
      <c r="U10" s="413"/>
      <c r="V10" s="413"/>
      <c r="W10" s="413"/>
      <c r="X10" s="413"/>
      <c r="Y10" s="413"/>
      <c r="Z10" s="413"/>
      <c r="AA10" s="413"/>
      <c r="AB10" s="356"/>
    </row>
    <row r="11" spans="2:28" ht="3.75" customHeight="1" x14ac:dyDescent="0.15">
      <c r="C11" s="217"/>
      <c r="D11" s="217"/>
      <c r="E11" s="216"/>
      <c r="F11" s="217"/>
      <c r="G11" s="218"/>
      <c r="H11" s="216"/>
      <c r="I11" s="216"/>
      <c r="J11" s="218"/>
      <c r="K11" s="217"/>
      <c r="L11" s="217"/>
      <c r="M11" s="217"/>
      <c r="N11" s="217"/>
      <c r="O11" s="217"/>
      <c r="P11" s="217"/>
      <c r="Q11" s="216"/>
      <c r="R11" s="216"/>
      <c r="S11" s="218"/>
      <c r="T11" s="218"/>
      <c r="U11" s="217"/>
      <c r="V11" s="217"/>
      <c r="W11" s="217"/>
      <c r="X11" s="217"/>
      <c r="Y11" s="217"/>
      <c r="Z11" s="217"/>
      <c r="AA11" s="217"/>
      <c r="AB11" s="217"/>
    </row>
    <row r="12" spans="2:28" ht="15.75" customHeight="1" x14ac:dyDescent="0.15">
      <c r="B12" s="181" t="str">
        <f>入力例_個人用!A20</f>
        <v>〔 合 計 〕 個人の場合は、収支内訳書(農業所得用)「収入金額の明細」の水稲に係る数値が、法人の場合は、損益計算書の農産物売上高、事業消費高、期首棚卸高、期末棚卸高の数値が合計に記入する各項目の数値と一致します。</v>
      </c>
      <c r="C12" s="181"/>
      <c r="D12" s="78"/>
      <c r="E12" s="78"/>
      <c r="F12" s="78"/>
      <c r="G12" s="78"/>
      <c r="H12" s="78"/>
      <c r="I12" s="78"/>
      <c r="J12" s="78"/>
      <c r="K12" s="78"/>
      <c r="L12" s="78"/>
      <c r="M12" s="78"/>
      <c r="N12" s="78"/>
      <c r="O12" s="78"/>
      <c r="P12" s="78"/>
      <c r="Q12" s="78"/>
      <c r="R12" s="78"/>
      <c r="S12" s="78"/>
      <c r="T12" s="78"/>
      <c r="U12" s="78"/>
      <c r="V12" s="78"/>
      <c r="W12" s="78"/>
      <c r="X12" s="78"/>
      <c r="Y12" s="78"/>
      <c r="Z12" s="78"/>
      <c r="AA12" s="78"/>
      <c r="AB12" s="78"/>
    </row>
    <row r="13" spans="2:28" ht="13.5" customHeight="1" x14ac:dyDescent="0.15">
      <c r="B13" s="354" t="s">
        <v>7</v>
      </c>
      <c r="C13" s="355"/>
      <c r="D13" s="313" t="s">
        <v>8</v>
      </c>
      <c r="E13" s="278" t="s">
        <v>9</v>
      </c>
      <c r="F13" s="291" t="s">
        <v>109</v>
      </c>
      <c r="G13" s="291"/>
      <c r="H13" s="291"/>
      <c r="I13" s="291"/>
      <c r="J13" s="291"/>
      <c r="K13" s="291" t="s">
        <v>11</v>
      </c>
      <c r="L13" s="291"/>
      <c r="M13" s="291"/>
      <c r="N13" s="291"/>
      <c r="O13" s="291" t="s">
        <v>12</v>
      </c>
      <c r="P13" s="291"/>
      <c r="Q13" s="291"/>
      <c r="R13" s="291"/>
      <c r="S13" s="291"/>
      <c r="T13" s="291" t="s">
        <v>13</v>
      </c>
      <c r="U13" s="291"/>
      <c r="V13" s="291"/>
      <c r="W13" s="291"/>
      <c r="X13" s="327" t="s">
        <v>14</v>
      </c>
      <c r="Y13" s="328"/>
      <c r="Z13" s="328"/>
      <c r="AA13" s="329"/>
      <c r="AB13" s="19" t="s">
        <v>15</v>
      </c>
    </row>
    <row r="14" spans="2:28" x14ac:dyDescent="0.15">
      <c r="B14" s="354"/>
      <c r="C14" s="355"/>
      <c r="D14" s="314"/>
      <c r="E14" s="293"/>
      <c r="F14" s="20" t="s">
        <v>10</v>
      </c>
      <c r="G14" s="21" t="s">
        <v>19</v>
      </c>
      <c r="H14" s="293" t="s">
        <v>21</v>
      </c>
      <c r="I14" s="314"/>
      <c r="J14" s="314"/>
      <c r="K14" s="21" t="s">
        <v>19</v>
      </c>
      <c r="L14" s="293" t="s">
        <v>21</v>
      </c>
      <c r="M14" s="314"/>
      <c r="N14" s="314"/>
      <c r="O14" s="21" t="s">
        <v>19</v>
      </c>
      <c r="P14" s="279" t="s">
        <v>21</v>
      </c>
      <c r="Q14" s="316"/>
      <c r="R14" s="316"/>
      <c r="S14" s="317"/>
      <c r="T14" s="21" t="s">
        <v>19</v>
      </c>
      <c r="U14" s="293" t="s">
        <v>21</v>
      </c>
      <c r="V14" s="314"/>
      <c r="W14" s="314"/>
      <c r="X14" s="327" t="s">
        <v>19</v>
      </c>
      <c r="Y14" s="328"/>
      <c r="Z14" s="328"/>
      <c r="AA14" s="329"/>
      <c r="AB14" s="20"/>
    </row>
    <row r="15" spans="2:28" s="24" customFormat="1" ht="12" customHeight="1" x14ac:dyDescent="0.15">
      <c r="B15" s="354"/>
      <c r="C15" s="355"/>
      <c r="D15" s="312"/>
      <c r="E15" s="294"/>
      <c r="F15" s="22"/>
      <c r="G15" s="23" t="s">
        <v>20</v>
      </c>
      <c r="H15" s="307" t="s">
        <v>22</v>
      </c>
      <c r="I15" s="308"/>
      <c r="J15" s="308"/>
      <c r="K15" s="23" t="s">
        <v>20</v>
      </c>
      <c r="L15" s="307" t="s">
        <v>22</v>
      </c>
      <c r="M15" s="308"/>
      <c r="N15" s="308"/>
      <c r="O15" s="23" t="s">
        <v>20</v>
      </c>
      <c r="P15" s="330" t="s">
        <v>22</v>
      </c>
      <c r="Q15" s="331"/>
      <c r="R15" s="331"/>
      <c r="S15" s="332"/>
      <c r="T15" s="23" t="s">
        <v>20</v>
      </c>
      <c r="U15" s="307" t="s">
        <v>22</v>
      </c>
      <c r="V15" s="308"/>
      <c r="W15" s="308"/>
      <c r="X15" s="341" t="s">
        <v>20</v>
      </c>
      <c r="Y15" s="342"/>
      <c r="Z15" s="342"/>
      <c r="AA15" s="343"/>
      <c r="AB15" s="22"/>
    </row>
    <row r="16" spans="2:28" ht="18" customHeight="1" x14ac:dyDescent="0.15">
      <c r="B16" s="322" t="s">
        <v>16</v>
      </c>
      <c r="C16" s="356"/>
      <c r="D16" s="32"/>
      <c r="E16" s="79"/>
      <c r="F16" s="32"/>
      <c r="G16" s="45"/>
      <c r="H16" s="385"/>
      <c r="I16" s="386"/>
      <c r="J16" s="386"/>
      <c r="K16" s="45"/>
      <c r="L16" s="387"/>
      <c r="M16" s="387"/>
      <c r="N16" s="387"/>
      <c r="O16" s="45"/>
      <c r="P16" s="390"/>
      <c r="Q16" s="391"/>
      <c r="R16" s="391"/>
      <c r="S16" s="392"/>
      <c r="T16" s="45"/>
      <c r="U16" s="387"/>
      <c r="V16" s="387"/>
      <c r="W16" s="387"/>
      <c r="X16" s="414"/>
      <c r="Y16" s="415"/>
      <c r="Z16" s="415"/>
      <c r="AA16" s="416"/>
      <c r="AB16" s="32"/>
    </row>
    <row r="17" spans="1:29" ht="4.5" customHeight="1" x14ac:dyDescent="0.15"/>
    <row r="18" spans="1:29" ht="15.75" customHeight="1" x14ac:dyDescent="0.15">
      <c r="B18" s="181" t="str">
        <f>入力例_個人用!A26</f>
        <v>〔 内 訳 〕 入力例の（入力についてのお願い）に留意のうえ記入してください。</v>
      </c>
      <c r="C18" s="181"/>
      <c r="D18" s="78"/>
      <c r="E18" s="78"/>
      <c r="F18" s="78"/>
      <c r="G18" s="78"/>
      <c r="H18" s="78"/>
      <c r="I18" s="78"/>
      <c r="J18" s="78"/>
      <c r="K18" s="78"/>
      <c r="L18" s="78"/>
      <c r="M18" s="78"/>
      <c r="N18" s="78"/>
      <c r="O18" s="78"/>
      <c r="P18" s="78"/>
      <c r="Q18" s="78"/>
      <c r="R18" s="78"/>
      <c r="S18" s="78"/>
      <c r="T18" s="78"/>
      <c r="U18" s="78"/>
      <c r="V18" s="78"/>
      <c r="W18" s="78"/>
      <c r="X18" s="78"/>
      <c r="Y18" s="78"/>
      <c r="Z18" s="78"/>
      <c r="AA18" s="78"/>
      <c r="AB18" s="78"/>
    </row>
    <row r="19" spans="1:29" ht="13.5" customHeight="1" x14ac:dyDescent="0.15">
      <c r="B19" s="279" t="s">
        <v>7</v>
      </c>
      <c r="C19" s="317"/>
      <c r="D19" s="313" t="s">
        <v>8</v>
      </c>
      <c r="E19" s="278" t="s">
        <v>9</v>
      </c>
      <c r="F19" s="19" t="s">
        <v>10</v>
      </c>
      <c r="G19" s="25" t="s">
        <v>19</v>
      </c>
      <c r="H19" s="278" t="s">
        <v>21</v>
      </c>
      <c r="I19" s="278"/>
      <c r="J19" s="19" t="s">
        <v>23</v>
      </c>
      <c r="K19" s="25" t="s">
        <v>19</v>
      </c>
      <c r="L19" s="278" t="s">
        <v>21</v>
      </c>
      <c r="M19" s="278"/>
      <c r="N19" s="19" t="s">
        <v>23</v>
      </c>
      <c r="O19" s="25" t="s">
        <v>19</v>
      </c>
      <c r="P19" s="279" t="s">
        <v>21</v>
      </c>
      <c r="Q19" s="316"/>
      <c r="R19" s="317"/>
      <c r="S19" s="19" t="s">
        <v>23</v>
      </c>
      <c r="T19" s="25" t="s">
        <v>19</v>
      </c>
      <c r="U19" s="278" t="s">
        <v>21</v>
      </c>
      <c r="V19" s="278"/>
      <c r="W19" s="19" t="s">
        <v>23</v>
      </c>
      <c r="X19" s="279" t="s">
        <v>19</v>
      </c>
      <c r="Y19" s="280"/>
      <c r="Z19" s="280"/>
      <c r="AA19" s="281"/>
      <c r="AB19" s="19" t="s">
        <v>15</v>
      </c>
    </row>
    <row r="20" spans="1:29" x14ac:dyDescent="0.15">
      <c r="B20" s="357"/>
      <c r="C20" s="358"/>
      <c r="D20" s="314"/>
      <c r="E20" s="293"/>
      <c r="F20" s="26"/>
      <c r="G20" s="27" t="s">
        <v>20</v>
      </c>
      <c r="H20" s="282" t="s">
        <v>25</v>
      </c>
      <c r="I20" s="282"/>
      <c r="J20" s="26" t="s">
        <v>24</v>
      </c>
      <c r="K20" s="27" t="s">
        <v>20</v>
      </c>
      <c r="L20" s="282" t="s">
        <v>25</v>
      </c>
      <c r="M20" s="282"/>
      <c r="N20" s="26" t="s">
        <v>24</v>
      </c>
      <c r="O20" s="27" t="s">
        <v>20</v>
      </c>
      <c r="P20" s="286" t="s">
        <v>25</v>
      </c>
      <c r="Q20" s="287"/>
      <c r="R20" s="288"/>
      <c r="S20" s="26" t="s">
        <v>24</v>
      </c>
      <c r="T20" s="27" t="s">
        <v>20</v>
      </c>
      <c r="U20" s="282" t="s">
        <v>25</v>
      </c>
      <c r="V20" s="282"/>
      <c r="W20" s="26" t="s">
        <v>24</v>
      </c>
      <c r="X20" s="344" t="s">
        <v>20</v>
      </c>
      <c r="Y20" s="345"/>
      <c r="Z20" s="345"/>
      <c r="AA20" s="346"/>
      <c r="AB20" s="318" t="s">
        <v>204</v>
      </c>
    </row>
    <row r="21" spans="1:29" x14ac:dyDescent="0.15">
      <c r="B21" s="283"/>
      <c r="C21" s="285"/>
      <c r="D21" s="312"/>
      <c r="E21" s="294"/>
      <c r="F21" s="28"/>
      <c r="G21" s="28" t="s">
        <v>17</v>
      </c>
      <c r="H21" s="294" t="s">
        <v>18</v>
      </c>
      <c r="I21" s="294"/>
      <c r="J21" s="28" t="s">
        <v>143</v>
      </c>
      <c r="K21" s="28" t="s">
        <v>17</v>
      </c>
      <c r="L21" s="294" t="s">
        <v>18</v>
      </c>
      <c r="M21" s="294"/>
      <c r="N21" s="28" t="s">
        <v>143</v>
      </c>
      <c r="O21" s="28" t="s">
        <v>17</v>
      </c>
      <c r="P21" s="283" t="s">
        <v>18</v>
      </c>
      <c r="Q21" s="284"/>
      <c r="R21" s="285"/>
      <c r="S21" s="28" t="s">
        <v>143</v>
      </c>
      <c r="T21" s="28" t="s">
        <v>17</v>
      </c>
      <c r="U21" s="294" t="s">
        <v>18</v>
      </c>
      <c r="V21" s="294"/>
      <c r="W21" s="29" t="s">
        <v>143</v>
      </c>
      <c r="X21" s="29"/>
      <c r="Y21" s="2"/>
      <c r="Z21" s="2"/>
      <c r="AA21" s="30"/>
      <c r="AB21" s="319"/>
    </row>
    <row r="22" spans="1:29" ht="11.65" customHeight="1" x14ac:dyDescent="0.15">
      <c r="A22" s="376">
        <v>1</v>
      </c>
      <c r="B22" s="184" t="str">
        <f>IF(C22="","",IF(ISERROR(VLOOKUP(C22,リスト!$L:$M,2,0)),"",VLOOKUP(C22,リスト!$L:$M,2,0)))</f>
        <v/>
      </c>
      <c r="C22" s="369"/>
      <c r="D22" s="367"/>
      <c r="E22" s="365"/>
      <c r="F22" s="363"/>
      <c r="G22" s="359"/>
      <c r="H22" s="371"/>
      <c r="I22" s="372"/>
      <c r="J22" s="361" t="str">
        <f t="shared" ref="J22:J60" si="0">IF(ISERROR(H22/G22),"",H22/G22)</f>
        <v/>
      </c>
      <c r="K22" s="359"/>
      <c r="L22" s="371"/>
      <c r="M22" s="372"/>
      <c r="N22" s="361" t="str">
        <f t="shared" ref="N22:N60" si="1">IF(ISERROR(L22/K22),"",L22/K22)</f>
        <v/>
      </c>
      <c r="O22" s="359"/>
      <c r="P22" s="371"/>
      <c r="Q22" s="377"/>
      <c r="R22" s="372"/>
      <c r="S22" s="361" t="str">
        <f>IF(ISERROR(P22/O22),"",P22/O22)</f>
        <v/>
      </c>
      <c r="T22" s="359"/>
      <c r="U22" s="371"/>
      <c r="V22" s="372"/>
      <c r="W22" s="361" t="str">
        <f t="shared" ref="W22:W60" si="2">IF(ISERROR(U22/T22),"",U22/T22)</f>
        <v/>
      </c>
      <c r="X22" s="371"/>
      <c r="Y22" s="377"/>
      <c r="Z22" s="377"/>
      <c r="AA22" s="372"/>
      <c r="AB22" s="173"/>
    </row>
    <row r="23" spans="1:29" s="121" customFormat="1" ht="11.65" customHeight="1" x14ac:dyDescent="0.15">
      <c r="A23" s="376"/>
      <c r="B23" s="185" t="str">
        <f>IF(C22="","",IF(ISERROR(VLOOKUP(C22,リスト!$N:$O,2,0)),"",VLOOKUP(C22,リスト!$N:$O,2,0)))</f>
        <v/>
      </c>
      <c r="C23" s="370"/>
      <c r="D23" s="368"/>
      <c r="E23" s="366"/>
      <c r="F23" s="364"/>
      <c r="G23" s="360"/>
      <c r="H23" s="373"/>
      <c r="I23" s="374"/>
      <c r="J23" s="362"/>
      <c r="K23" s="360"/>
      <c r="L23" s="373"/>
      <c r="M23" s="374"/>
      <c r="N23" s="362"/>
      <c r="O23" s="360"/>
      <c r="P23" s="373"/>
      <c r="Q23" s="378"/>
      <c r="R23" s="374"/>
      <c r="S23" s="362"/>
      <c r="T23" s="360"/>
      <c r="U23" s="373"/>
      <c r="V23" s="374"/>
      <c r="W23" s="362"/>
      <c r="X23" s="373"/>
      <c r="Y23" s="378"/>
      <c r="Z23" s="378"/>
      <c r="AA23" s="374"/>
      <c r="AB23" s="174"/>
    </row>
    <row r="24" spans="1:29" ht="11.65" customHeight="1" x14ac:dyDescent="0.15">
      <c r="A24" s="376">
        <v>2</v>
      </c>
      <c r="B24" s="184" t="str">
        <f>IF(C24="","",IF(ISERROR(VLOOKUP(C24,リスト!$L:$M,2,0)),"",VLOOKUP(C24,リスト!$L:$M,2,0)))</f>
        <v/>
      </c>
      <c r="C24" s="369"/>
      <c r="D24" s="367"/>
      <c r="E24" s="365"/>
      <c r="F24" s="363"/>
      <c r="G24" s="359"/>
      <c r="H24" s="371"/>
      <c r="I24" s="372"/>
      <c r="J24" s="361" t="str">
        <f t="shared" si="0"/>
        <v/>
      </c>
      <c r="K24" s="359"/>
      <c r="L24" s="371"/>
      <c r="M24" s="372"/>
      <c r="N24" s="361" t="str">
        <f t="shared" si="1"/>
        <v/>
      </c>
      <c r="O24" s="359"/>
      <c r="P24" s="371"/>
      <c r="Q24" s="377"/>
      <c r="R24" s="372"/>
      <c r="S24" s="361" t="str">
        <f t="shared" ref="S24:S60" si="3">IF(ISERROR(P24/O24),"",P24/O24)</f>
        <v/>
      </c>
      <c r="T24" s="359"/>
      <c r="U24" s="371"/>
      <c r="V24" s="372"/>
      <c r="W24" s="361" t="str">
        <f t="shared" si="2"/>
        <v/>
      </c>
      <c r="X24" s="371"/>
      <c r="Y24" s="377"/>
      <c r="Z24" s="377"/>
      <c r="AA24" s="372"/>
      <c r="AB24" s="173"/>
      <c r="AC24" s="121"/>
    </row>
    <row r="25" spans="1:29" s="121" customFormat="1" ht="11.65" customHeight="1" x14ac:dyDescent="0.15">
      <c r="A25" s="376"/>
      <c r="B25" s="185" t="str">
        <f>IF(C24="","",IF(ISERROR(VLOOKUP(C24,リスト!$N:$O,2,0)),"",VLOOKUP(C24,リスト!$N:$O,2,0)))</f>
        <v/>
      </c>
      <c r="C25" s="370"/>
      <c r="D25" s="368"/>
      <c r="E25" s="366"/>
      <c r="F25" s="364"/>
      <c r="G25" s="360"/>
      <c r="H25" s="373"/>
      <c r="I25" s="374"/>
      <c r="J25" s="362"/>
      <c r="K25" s="360"/>
      <c r="L25" s="373"/>
      <c r="M25" s="374"/>
      <c r="N25" s="362"/>
      <c r="O25" s="360"/>
      <c r="P25" s="373"/>
      <c r="Q25" s="378"/>
      <c r="R25" s="374"/>
      <c r="S25" s="362"/>
      <c r="T25" s="360"/>
      <c r="U25" s="373"/>
      <c r="V25" s="374"/>
      <c r="W25" s="362"/>
      <c r="X25" s="373"/>
      <c r="Y25" s="378"/>
      <c r="Z25" s="378"/>
      <c r="AA25" s="374"/>
      <c r="AB25" s="174"/>
    </row>
    <row r="26" spans="1:29" ht="11.65" customHeight="1" x14ac:dyDescent="0.15">
      <c r="A26" s="376">
        <v>3</v>
      </c>
      <c r="B26" s="184" t="str">
        <f>IF(C26="","",IF(ISERROR(VLOOKUP(C26,リスト!$L:$M,2,0)),"",VLOOKUP(C26,リスト!$L:$M,2,0)))</f>
        <v/>
      </c>
      <c r="C26" s="369"/>
      <c r="D26" s="367"/>
      <c r="E26" s="365"/>
      <c r="F26" s="363"/>
      <c r="G26" s="359"/>
      <c r="H26" s="371"/>
      <c r="I26" s="372"/>
      <c r="J26" s="361" t="str">
        <f t="shared" si="0"/>
        <v/>
      </c>
      <c r="K26" s="359"/>
      <c r="L26" s="371"/>
      <c r="M26" s="372"/>
      <c r="N26" s="361" t="str">
        <f t="shared" si="1"/>
        <v/>
      </c>
      <c r="O26" s="359"/>
      <c r="P26" s="371"/>
      <c r="Q26" s="377"/>
      <c r="R26" s="372"/>
      <c r="S26" s="361" t="str">
        <f t="shared" si="3"/>
        <v/>
      </c>
      <c r="T26" s="359"/>
      <c r="U26" s="371"/>
      <c r="V26" s="372"/>
      <c r="W26" s="361" t="str">
        <f t="shared" si="2"/>
        <v/>
      </c>
      <c r="X26" s="371"/>
      <c r="Y26" s="377"/>
      <c r="Z26" s="377"/>
      <c r="AA26" s="372"/>
      <c r="AB26" s="173"/>
      <c r="AC26" s="121"/>
    </row>
    <row r="27" spans="1:29" s="121" customFormat="1" ht="11.65" customHeight="1" x14ac:dyDescent="0.15">
      <c r="A27" s="376"/>
      <c r="B27" s="185" t="str">
        <f>IF(C26="","",IF(ISERROR(VLOOKUP(C26,リスト!$N:$O,2,0)),"",VLOOKUP(C26,リスト!$N:$O,2,0)))</f>
        <v/>
      </c>
      <c r="C27" s="370"/>
      <c r="D27" s="368"/>
      <c r="E27" s="366"/>
      <c r="F27" s="364"/>
      <c r="G27" s="360"/>
      <c r="H27" s="373"/>
      <c r="I27" s="374"/>
      <c r="J27" s="362"/>
      <c r="K27" s="360"/>
      <c r="L27" s="373"/>
      <c r="M27" s="374"/>
      <c r="N27" s="362"/>
      <c r="O27" s="360"/>
      <c r="P27" s="373"/>
      <c r="Q27" s="378"/>
      <c r="R27" s="374"/>
      <c r="S27" s="362"/>
      <c r="T27" s="360"/>
      <c r="U27" s="373"/>
      <c r="V27" s="374"/>
      <c r="W27" s="362"/>
      <c r="X27" s="373"/>
      <c r="Y27" s="378"/>
      <c r="Z27" s="378"/>
      <c r="AA27" s="374"/>
      <c r="AB27" s="174"/>
    </row>
    <row r="28" spans="1:29" ht="11.65" customHeight="1" x14ac:dyDescent="0.15">
      <c r="A28" s="376">
        <v>4</v>
      </c>
      <c r="B28" s="184" t="str">
        <f>IF(C28="","",IF(ISERROR(VLOOKUP(C28,リスト!$L:$M,2,0)),"",VLOOKUP(C28,リスト!$L:$M,2,0)))</f>
        <v/>
      </c>
      <c r="C28" s="369"/>
      <c r="D28" s="367"/>
      <c r="E28" s="365"/>
      <c r="F28" s="363"/>
      <c r="G28" s="359"/>
      <c r="H28" s="371"/>
      <c r="I28" s="372"/>
      <c r="J28" s="361" t="str">
        <f t="shared" si="0"/>
        <v/>
      </c>
      <c r="K28" s="359"/>
      <c r="L28" s="371"/>
      <c r="M28" s="372"/>
      <c r="N28" s="361" t="str">
        <f t="shared" si="1"/>
        <v/>
      </c>
      <c r="O28" s="359"/>
      <c r="P28" s="371"/>
      <c r="Q28" s="377"/>
      <c r="R28" s="372"/>
      <c r="S28" s="361" t="str">
        <f t="shared" si="3"/>
        <v/>
      </c>
      <c r="T28" s="359"/>
      <c r="U28" s="371"/>
      <c r="V28" s="372"/>
      <c r="W28" s="361" t="str">
        <f t="shared" si="2"/>
        <v/>
      </c>
      <c r="X28" s="371"/>
      <c r="Y28" s="377"/>
      <c r="Z28" s="377"/>
      <c r="AA28" s="372"/>
      <c r="AB28" s="173"/>
      <c r="AC28" s="121"/>
    </row>
    <row r="29" spans="1:29" s="121" customFormat="1" ht="11.65" customHeight="1" x14ac:dyDescent="0.15">
      <c r="A29" s="376"/>
      <c r="B29" s="185" t="str">
        <f>IF(C28="","",IF(ISERROR(VLOOKUP(C28,リスト!$N:$O,2,0)),"",VLOOKUP(C28,リスト!$N:$O,2,0)))</f>
        <v/>
      </c>
      <c r="C29" s="370"/>
      <c r="D29" s="368"/>
      <c r="E29" s="366"/>
      <c r="F29" s="364"/>
      <c r="G29" s="360"/>
      <c r="H29" s="373"/>
      <c r="I29" s="374"/>
      <c r="J29" s="362"/>
      <c r="K29" s="360"/>
      <c r="L29" s="373"/>
      <c r="M29" s="374"/>
      <c r="N29" s="362"/>
      <c r="O29" s="360"/>
      <c r="P29" s="373"/>
      <c r="Q29" s="378"/>
      <c r="R29" s="374"/>
      <c r="S29" s="362"/>
      <c r="T29" s="360"/>
      <c r="U29" s="373"/>
      <c r="V29" s="374"/>
      <c r="W29" s="362"/>
      <c r="X29" s="373"/>
      <c r="Y29" s="378"/>
      <c r="Z29" s="378"/>
      <c r="AA29" s="374"/>
      <c r="AB29" s="174"/>
    </row>
    <row r="30" spans="1:29" ht="11.65" customHeight="1" x14ac:dyDescent="0.15">
      <c r="A30" s="376">
        <v>5</v>
      </c>
      <c r="B30" s="184" t="str">
        <f>IF(C30="","",IF(ISERROR(VLOOKUP(C30,リスト!$L:$M,2,0)),"",VLOOKUP(C30,リスト!$L:$M,2,0)))</f>
        <v/>
      </c>
      <c r="C30" s="369"/>
      <c r="D30" s="367"/>
      <c r="E30" s="365"/>
      <c r="F30" s="363"/>
      <c r="G30" s="359"/>
      <c r="H30" s="371"/>
      <c r="I30" s="372"/>
      <c r="J30" s="361" t="str">
        <f t="shared" si="0"/>
        <v/>
      </c>
      <c r="K30" s="359"/>
      <c r="L30" s="371"/>
      <c r="M30" s="372"/>
      <c r="N30" s="361" t="str">
        <f t="shared" si="1"/>
        <v/>
      </c>
      <c r="O30" s="359"/>
      <c r="P30" s="371"/>
      <c r="Q30" s="377"/>
      <c r="R30" s="372"/>
      <c r="S30" s="361" t="str">
        <f t="shared" si="3"/>
        <v/>
      </c>
      <c r="T30" s="359"/>
      <c r="U30" s="371"/>
      <c r="V30" s="372"/>
      <c r="W30" s="361" t="str">
        <f t="shared" si="2"/>
        <v/>
      </c>
      <c r="X30" s="371"/>
      <c r="Y30" s="377"/>
      <c r="Z30" s="377"/>
      <c r="AA30" s="372"/>
      <c r="AB30" s="173"/>
      <c r="AC30" s="121"/>
    </row>
    <row r="31" spans="1:29" s="121" customFormat="1" ht="11.65" customHeight="1" x14ac:dyDescent="0.15">
      <c r="A31" s="376"/>
      <c r="B31" s="185" t="str">
        <f>IF(C30="","",IF(ISERROR(VLOOKUP(C30,リスト!$N:$O,2,0)),"",VLOOKUP(C30,リスト!$N:$O,2,0)))</f>
        <v/>
      </c>
      <c r="C31" s="370"/>
      <c r="D31" s="368"/>
      <c r="E31" s="366"/>
      <c r="F31" s="364"/>
      <c r="G31" s="360"/>
      <c r="H31" s="373"/>
      <c r="I31" s="374"/>
      <c r="J31" s="362"/>
      <c r="K31" s="360"/>
      <c r="L31" s="373"/>
      <c r="M31" s="374"/>
      <c r="N31" s="362"/>
      <c r="O31" s="360"/>
      <c r="P31" s="373"/>
      <c r="Q31" s="378"/>
      <c r="R31" s="374"/>
      <c r="S31" s="362"/>
      <c r="T31" s="360"/>
      <c r="U31" s="373"/>
      <c r="V31" s="374"/>
      <c r="W31" s="362"/>
      <c r="X31" s="373"/>
      <c r="Y31" s="378"/>
      <c r="Z31" s="378"/>
      <c r="AA31" s="374"/>
      <c r="AB31" s="174"/>
    </row>
    <row r="32" spans="1:29" ht="11.65" customHeight="1" x14ac:dyDescent="0.15">
      <c r="A32" s="376">
        <v>6</v>
      </c>
      <c r="B32" s="184" t="str">
        <f>IF(C32="","",IF(ISERROR(VLOOKUP(C32,リスト!$L:$M,2,0)),"",VLOOKUP(C32,リスト!$L:$M,2,0)))</f>
        <v/>
      </c>
      <c r="C32" s="369"/>
      <c r="D32" s="367"/>
      <c r="E32" s="365"/>
      <c r="F32" s="363"/>
      <c r="G32" s="359"/>
      <c r="H32" s="371"/>
      <c r="I32" s="372"/>
      <c r="J32" s="361" t="str">
        <f t="shared" si="0"/>
        <v/>
      </c>
      <c r="K32" s="359"/>
      <c r="L32" s="371"/>
      <c r="M32" s="372"/>
      <c r="N32" s="361" t="str">
        <f t="shared" si="1"/>
        <v/>
      </c>
      <c r="O32" s="359"/>
      <c r="P32" s="371"/>
      <c r="Q32" s="377"/>
      <c r="R32" s="372"/>
      <c r="S32" s="361" t="str">
        <f t="shared" si="3"/>
        <v/>
      </c>
      <c r="T32" s="359"/>
      <c r="U32" s="371"/>
      <c r="V32" s="372"/>
      <c r="W32" s="361" t="str">
        <f t="shared" si="2"/>
        <v/>
      </c>
      <c r="X32" s="371"/>
      <c r="Y32" s="377"/>
      <c r="Z32" s="377"/>
      <c r="AA32" s="372"/>
      <c r="AB32" s="173"/>
      <c r="AC32" s="121"/>
    </row>
    <row r="33" spans="1:29" s="121" customFormat="1" ht="11.65" customHeight="1" x14ac:dyDescent="0.15">
      <c r="A33" s="376"/>
      <c r="B33" s="185" t="str">
        <f>IF(C32="","",IF(ISERROR(VLOOKUP(C32,リスト!$N:$O,2,0)),"",VLOOKUP(C32,リスト!$N:$O,2,0)))</f>
        <v/>
      </c>
      <c r="C33" s="370"/>
      <c r="D33" s="368"/>
      <c r="E33" s="366"/>
      <c r="F33" s="364"/>
      <c r="G33" s="360"/>
      <c r="H33" s="373"/>
      <c r="I33" s="374"/>
      <c r="J33" s="362"/>
      <c r="K33" s="360"/>
      <c r="L33" s="373"/>
      <c r="M33" s="374"/>
      <c r="N33" s="362"/>
      <c r="O33" s="360"/>
      <c r="P33" s="373"/>
      <c r="Q33" s="378"/>
      <c r="R33" s="374"/>
      <c r="S33" s="362"/>
      <c r="T33" s="360"/>
      <c r="U33" s="373"/>
      <c r="V33" s="374"/>
      <c r="W33" s="362"/>
      <c r="X33" s="373"/>
      <c r="Y33" s="378"/>
      <c r="Z33" s="378"/>
      <c r="AA33" s="374"/>
      <c r="AB33" s="174"/>
    </row>
    <row r="34" spans="1:29" ht="11.65" customHeight="1" x14ac:dyDescent="0.15">
      <c r="A34" s="376">
        <v>7</v>
      </c>
      <c r="B34" s="184" t="str">
        <f>IF(C34="","",IF(ISERROR(VLOOKUP(C34,リスト!$L:$M,2,0)),"",VLOOKUP(C34,リスト!$L:$M,2,0)))</f>
        <v/>
      </c>
      <c r="C34" s="369"/>
      <c r="D34" s="367"/>
      <c r="E34" s="365"/>
      <c r="F34" s="363"/>
      <c r="G34" s="359"/>
      <c r="H34" s="371"/>
      <c r="I34" s="372"/>
      <c r="J34" s="361" t="str">
        <f t="shared" si="0"/>
        <v/>
      </c>
      <c r="K34" s="359"/>
      <c r="L34" s="371"/>
      <c r="M34" s="372"/>
      <c r="N34" s="361" t="str">
        <f t="shared" si="1"/>
        <v/>
      </c>
      <c r="O34" s="359"/>
      <c r="P34" s="371"/>
      <c r="Q34" s="377"/>
      <c r="R34" s="372"/>
      <c r="S34" s="361" t="str">
        <f t="shared" si="3"/>
        <v/>
      </c>
      <c r="T34" s="359"/>
      <c r="U34" s="371"/>
      <c r="V34" s="372"/>
      <c r="W34" s="361" t="str">
        <f t="shared" si="2"/>
        <v/>
      </c>
      <c r="X34" s="371"/>
      <c r="Y34" s="377"/>
      <c r="Z34" s="377"/>
      <c r="AA34" s="372"/>
      <c r="AB34" s="173"/>
      <c r="AC34" s="121"/>
    </row>
    <row r="35" spans="1:29" s="121" customFormat="1" ht="11.65" customHeight="1" x14ac:dyDescent="0.15">
      <c r="A35" s="376"/>
      <c r="B35" s="185" t="str">
        <f>IF(C34="","",IF(ISERROR(VLOOKUP(C34,リスト!$N:$O,2,0)),"",VLOOKUP(C34,リスト!$N:$O,2,0)))</f>
        <v/>
      </c>
      <c r="C35" s="370"/>
      <c r="D35" s="368"/>
      <c r="E35" s="366"/>
      <c r="F35" s="364"/>
      <c r="G35" s="360"/>
      <c r="H35" s="373"/>
      <c r="I35" s="374"/>
      <c r="J35" s="362"/>
      <c r="K35" s="360"/>
      <c r="L35" s="373"/>
      <c r="M35" s="374"/>
      <c r="N35" s="362"/>
      <c r="O35" s="360"/>
      <c r="P35" s="373"/>
      <c r="Q35" s="378"/>
      <c r="R35" s="374"/>
      <c r="S35" s="362"/>
      <c r="T35" s="360"/>
      <c r="U35" s="373"/>
      <c r="V35" s="374"/>
      <c r="W35" s="362"/>
      <c r="X35" s="373"/>
      <c r="Y35" s="378"/>
      <c r="Z35" s="378"/>
      <c r="AA35" s="374"/>
      <c r="AB35" s="174"/>
    </row>
    <row r="36" spans="1:29" ht="11.65" customHeight="1" x14ac:dyDescent="0.15">
      <c r="A36" s="376">
        <v>8</v>
      </c>
      <c r="B36" s="184" t="str">
        <f>IF(C36="","",IF(ISERROR(VLOOKUP(C36,リスト!$L:$M,2,0)),"",VLOOKUP(C36,リスト!$L:$M,2,0)))</f>
        <v/>
      </c>
      <c r="C36" s="369"/>
      <c r="D36" s="367"/>
      <c r="E36" s="365"/>
      <c r="F36" s="363"/>
      <c r="G36" s="359"/>
      <c r="H36" s="371"/>
      <c r="I36" s="372"/>
      <c r="J36" s="361" t="str">
        <f t="shared" si="0"/>
        <v/>
      </c>
      <c r="K36" s="359"/>
      <c r="L36" s="371"/>
      <c r="M36" s="372"/>
      <c r="N36" s="361" t="str">
        <f t="shared" si="1"/>
        <v/>
      </c>
      <c r="O36" s="359"/>
      <c r="P36" s="371"/>
      <c r="Q36" s="377"/>
      <c r="R36" s="372"/>
      <c r="S36" s="361" t="str">
        <f t="shared" si="3"/>
        <v/>
      </c>
      <c r="T36" s="359"/>
      <c r="U36" s="371"/>
      <c r="V36" s="372"/>
      <c r="W36" s="361" t="str">
        <f t="shared" si="2"/>
        <v/>
      </c>
      <c r="X36" s="371"/>
      <c r="Y36" s="377"/>
      <c r="Z36" s="377"/>
      <c r="AA36" s="372"/>
      <c r="AB36" s="173"/>
      <c r="AC36" s="121"/>
    </row>
    <row r="37" spans="1:29" s="121" customFormat="1" ht="11.65" customHeight="1" x14ac:dyDescent="0.15">
      <c r="A37" s="376"/>
      <c r="B37" s="185" t="str">
        <f>IF(C36="","",IF(ISERROR(VLOOKUP(C36,リスト!$N:$O,2,0)),"",VLOOKUP(C36,リスト!$N:$O,2,0)))</f>
        <v/>
      </c>
      <c r="C37" s="370"/>
      <c r="D37" s="368"/>
      <c r="E37" s="366"/>
      <c r="F37" s="364"/>
      <c r="G37" s="360"/>
      <c r="H37" s="373"/>
      <c r="I37" s="374"/>
      <c r="J37" s="362"/>
      <c r="K37" s="360"/>
      <c r="L37" s="373"/>
      <c r="M37" s="374"/>
      <c r="N37" s="362"/>
      <c r="O37" s="360"/>
      <c r="P37" s="373"/>
      <c r="Q37" s="378"/>
      <c r="R37" s="374"/>
      <c r="S37" s="362"/>
      <c r="T37" s="360"/>
      <c r="U37" s="373"/>
      <c r="V37" s="374"/>
      <c r="W37" s="362"/>
      <c r="X37" s="373"/>
      <c r="Y37" s="378"/>
      <c r="Z37" s="378"/>
      <c r="AA37" s="374"/>
      <c r="AB37" s="174"/>
    </row>
    <row r="38" spans="1:29" ht="11.65" customHeight="1" x14ac:dyDescent="0.15">
      <c r="A38" s="376">
        <v>9</v>
      </c>
      <c r="B38" s="184" t="str">
        <f>IF(C38="","",IF(ISERROR(VLOOKUP(C38,リスト!$L:$M,2,0)),"",VLOOKUP(C38,リスト!$L:$M,2,0)))</f>
        <v/>
      </c>
      <c r="C38" s="369"/>
      <c r="D38" s="367"/>
      <c r="E38" s="365"/>
      <c r="F38" s="363"/>
      <c r="G38" s="359"/>
      <c r="H38" s="371"/>
      <c r="I38" s="372"/>
      <c r="J38" s="361" t="str">
        <f t="shared" si="0"/>
        <v/>
      </c>
      <c r="K38" s="359"/>
      <c r="L38" s="371"/>
      <c r="M38" s="372"/>
      <c r="N38" s="361" t="str">
        <f t="shared" si="1"/>
        <v/>
      </c>
      <c r="O38" s="359"/>
      <c r="P38" s="371"/>
      <c r="Q38" s="377"/>
      <c r="R38" s="372"/>
      <c r="S38" s="361" t="str">
        <f t="shared" si="3"/>
        <v/>
      </c>
      <c r="T38" s="359"/>
      <c r="U38" s="371"/>
      <c r="V38" s="372"/>
      <c r="W38" s="361" t="str">
        <f t="shared" si="2"/>
        <v/>
      </c>
      <c r="X38" s="371"/>
      <c r="Y38" s="377"/>
      <c r="Z38" s="377"/>
      <c r="AA38" s="372"/>
      <c r="AB38" s="173"/>
      <c r="AC38" s="121"/>
    </row>
    <row r="39" spans="1:29" s="121" customFormat="1" ht="11.65" customHeight="1" x14ac:dyDescent="0.15">
      <c r="A39" s="376"/>
      <c r="B39" s="185" t="str">
        <f>IF(C38="","",IF(ISERROR(VLOOKUP(C38,リスト!$N:$O,2,0)),"",VLOOKUP(C38,リスト!$N:$O,2,0)))</f>
        <v/>
      </c>
      <c r="C39" s="370"/>
      <c r="D39" s="368"/>
      <c r="E39" s="366"/>
      <c r="F39" s="364"/>
      <c r="G39" s="360"/>
      <c r="H39" s="373"/>
      <c r="I39" s="374"/>
      <c r="J39" s="362"/>
      <c r="K39" s="360"/>
      <c r="L39" s="373"/>
      <c r="M39" s="374"/>
      <c r="N39" s="362"/>
      <c r="O39" s="360"/>
      <c r="P39" s="373"/>
      <c r="Q39" s="378"/>
      <c r="R39" s="374"/>
      <c r="S39" s="362"/>
      <c r="T39" s="360"/>
      <c r="U39" s="373"/>
      <c r="V39" s="374"/>
      <c r="W39" s="362"/>
      <c r="X39" s="373"/>
      <c r="Y39" s="378"/>
      <c r="Z39" s="378"/>
      <c r="AA39" s="374"/>
      <c r="AB39" s="174"/>
    </row>
    <row r="40" spans="1:29" ht="11.65" customHeight="1" x14ac:dyDescent="0.15">
      <c r="A40" s="376">
        <v>10</v>
      </c>
      <c r="B40" s="184" t="str">
        <f>IF(C40="","",IF(ISERROR(VLOOKUP(C40,リスト!$L:$M,2,0)),"",VLOOKUP(C40,リスト!$L:$M,2,0)))</f>
        <v/>
      </c>
      <c r="C40" s="369"/>
      <c r="D40" s="367"/>
      <c r="E40" s="365"/>
      <c r="F40" s="363"/>
      <c r="G40" s="359"/>
      <c r="H40" s="371"/>
      <c r="I40" s="372"/>
      <c r="J40" s="361" t="str">
        <f t="shared" si="0"/>
        <v/>
      </c>
      <c r="K40" s="359"/>
      <c r="L40" s="371"/>
      <c r="M40" s="372"/>
      <c r="N40" s="361" t="str">
        <f t="shared" si="1"/>
        <v/>
      </c>
      <c r="O40" s="359"/>
      <c r="P40" s="371"/>
      <c r="Q40" s="377"/>
      <c r="R40" s="372"/>
      <c r="S40" s="361" t="str">
        <f t="shared" si="3"/>
        <v/>
      </c>
      <c r="T40" s="359"/>
      <c r="U40" s="371"/>
      <c r="V40" s="372"/>
      <c r="W40" s="361" t="str">
        <f t="shared" si="2"/>
        <v/>
      </c>
      <c r="X40" s="371"/>
      <c r="Y40" s="377"/>
      <c r="Z40" s="377"/>
      <c r="AA40" s="372"/>
      <c r="AB40" s="173"/>
      <c r="AC40" s="121"/>
    </row>
    <row r="41" spans="1:29" s="121" customFormat="1" ht="11.65" customHeight="1" x14ac:dyDescent="0.15">
      <c r="A41" s="376"/>
      <c r="B41" s="185" t="str">
        <f>IF(C40="","",IF(ISERROR(VLOOKUP(C40,リスト!$N:$O,2,0)),"",VLOOKUP(C40,リスト!$N:$O,2,0)))</f>
        <v/>
      </c>
      <c r="C41" s="370"/>
      <c r="D41" s="368"/>
      <c r="E41" s="366"/>
      <c r="F41" s="364"/>
      <c r="G41" s="360"/>
      <c r="H41" s="373"/>
      <c r="I41" s="374"/>
      <c r="J41" s="362"/>
      <c r="K41" s="360"/>
      <c r="L41" s="373"/>
      <c r="M41" s="374"/>
      <c r="N41" s="362"/>
      <c r="O41" s="360"/>
      <c r="P41" s="373"/>
      <c r="Q41" s="378"/>
      <c r="R41" s="374"/>
      <c r="S41" s="362"/>
      <c r="T41" s="360"/>
      <c r="U41" s="373"/>
      <c r="V41" s="374"/>
      <c r="W41" s="362"/>
      <c r="X41" s="373"/>
      <c r="Y41" s="378"/>
      <c r="Z41" s="378"/>
      <c r="AA41" s="374"/>
      <c r="AB41" s="174"/>
    </row>
    <row r="42" spans="1:29" ht="11.65" customHeight="1" x14ac:dyDescent="0.15">
      <c r="A42" s="376">
        <v>11</v>
      </c>
      <c r="B42" s="184" t="str">
        <f>IF(C42="","",IF(ISERROR(VLOOKUP(C42,リスト!$L:$M,2,0)),"",VLOOKUP(C42,リスト!$L:$M,2,0)))</f>
        <v/>
      </c>
      <c r="C42" s="369"/>
      <c r="D42" s="367"/>
      <c r="E42" s="365"/>
      <c r="F42" s="363"/>
      <c r="G42" s="359"/>
      <c r="H42" s="371"/>
      <c r="I42" s="372"/>
      <c r="J42" s="361" t="str">
        <f t="shared" si="0"/>
        <v/>
      </c>
      <c r="K42" s="359"/>
      <c r="L42" s="371"/>
      <c r="M42" s="372"/>
      <c r="N42" s="361" t="str">
        <f t="shared" si="1"/>
        <v/>
      </c>
      <c r="O42" s="359"/>
      <c r="P42" s="371"/>
      <c r="Q42" s="377"/>
      <c r="R42" s="372"/>
      <c r="S42" s="361" t="str">
        <f t="shared" si="3"/>
        <v/>
      </c>
      <c r="T42" s="359"/>
      <c r="U42" s="371"/>
      <c r="V42" s="372"/>
      <c r="W42" s="361" t="str">
        <f t="shared" si="2"/>
        <v/>
      </c>
      <c r="X42" s="371"/>
      <c r="Y42" s="377"/>
      <c r="Z42" s="377"/>
      <c r="AA42" s="372"/>
      <c r="AB42" s="173"/>
      <c r="AC42" s="121"/>
    </row>
    <row r="43" spans="1:29" s="121" customFormat="1" ht="11.65" customHeight="1" x14ac:dyDescent="0.15">
      <c r="A43" s="376"/>
      <c r="B43" s="185" t="str">
        <f>IF(C42="","",IF(ISERROR(VLOOKUP(C42,リスト!$N:$O,2,0)),"",VLOOKUP(C42,リスト!$N:$O,2,0)))</f>
        <v/>
      </c>
      <c r="C43" s="370"/>
      <c r="D43" s="368"/>
      <c r="E43" s="366"/>
      <c r="F43" s="364"/>
      <c r="G43" s="360"/>
      <c r="H43" s="373"/>
      <c r="I43" s="374"/>
      <c r="J43" s="362"/>
      <c r="K43" s="360"/>
      <c r="L43" s="373"/>
      <c r="M43" s="374"/>
      <c r="N43" s="362"/>
      <c r="O43" s="360"/>
      <c r="P43" s="373"/>
      <c r="Q43" s="378"/>
      <c r="R43" s="374"/>
      <c r="S43" s="362"/>
      <c r="T43" s="360"/>
      <c r="U43" s="373"/>
      <c r="V43" s="374"/>
      <c r="W43" s="362"/>
      <c r="X43" s="373"/>
      <c r="Y43" s="378"/>
      <c r="Z43" s="378"/>
      <c r="AA43" s="374"/>
      <c r="AB43" s="174"/>
    </row>
    <row r="44" spans="1:29" ht="11.65" customHeight="1" x14ac:dyDescent="0.15">
      <c r="A44" s="376">
        <v>12</v>
      </c>
      <c r="B44" s="184" t="str">
        <f>IF(C44="","",IF(ISERROR(VLOOKUP(C44,リスト!$L:$M,2,0)),"",VLOOKUP(C44,リスト!$L:$M,2,0)))</f>
        <v/>
      </c>
      <c r="C44" s="369"/>
      <c r="D44" s="367"/>
      <c r="E44" s="365"/>
      <c r="F44" s="363"/>
      <c r="G44" s="359"/>
      <c r="H44" s="371"/>
      <c r="I44" s="372"/>
      <c r="J44" s="361" t="str">
        <f t="shared" si="0"/>
        <v/>
      </c>
      <c r="K44" s="359"/>
      <c r="L44" s="371"/>
      <c r="M44" s="372"/>
      <c r="N44" s="361" t="str">
        <f t="shared" si="1"/>
        <v/>
      </c>
      <c r="O44" s="359"/>
      <c r="P44" s="371"/>
      <c r="Q44" s="377"/>
      <c r="R44" s="372"/>
      <c r="S44" s="361" t="str">
        <f t="shared" si="3"/>
        <v/>
      </c>
      <c r="T44" s="359"/>
      <c r="U44" s="371"/>
      <c r="V44" s="372"/>
      <c r="W44" s="361" t="str">
        <f t="shared" si="2"/>
        <v/>
      </c>
      <c r="X44" s="371"/>
      <c r="Y44" s="377"/>
      <c r="Z44" s="377"/>
      <c r="AA44" s="372"/>
      <c r="AB44" s="173"/>
      <c r="AC44" s="121"/>
    </row>
    <row r="45" spans="1:29" s="121" customFormat="1" ht="11.65" customHeight="1" x14ac:dyDescent="0.15">
      <c r="A45" s="376"/>
      <c r="B45" s="185" t="str">
        <f>IF(C44="","",IF(ISERROR(VLOOKUP(C44,リスト!$N:$O,2,0)),"",VLOOKUP(C44,リスト!$N:$O,2,0)))</f>
        <v/>
      </c>
      <c r="C45" s="370"/>
      <c r="D45" s="368"/>
      <c r="E45" s="366"/>
      <c r="F45" s="364"/>
      <c r="G45" s="360"/>
      <c r="H45" s="373"/>
      <c r="I45" s="374"/>
      <c r="J45" s="362"/>
      <c r="K45" s="360"/>
      <c r="L45" s="373"/>
      <c r="M45" s="374"/>
      <c r="N45" s="362"/>
      <c r="O45" s="360"/>
      <c r="P45" s="373"/>
      <c r="Q45" s="378"/>
      <c r="R45" s="374"/>
      <c r="S45" s="362"/>
      <c r="T45" s="360"/>
      <c r="U45" s="373"/>
      <c r="V45" s="374"/>
      <c r="W45" s="362"/>
      <c r="X45" s="373"/>
      <c r="Y45" s="378"/>
      <c r="Z45" s="378"/>
      <c r="AA45" s="374"/>
      <c r="AB45" s="174"/>
    </row>
    <row r="46" spans="1:29" ht="11.65" customHeight="1" x14ac:dyDescent="0.15">
      <c r="A46" s="376">
        <v>13</v>
      </c>
      <c r="B46" s="184" t="str">
        <f>IF(C46="","",IF(ISERROR(VLOOKUP(C46,リスト!$L:$M,2,0)),"",VLOOKUP(C46,リスト!$L:$M,2,0)))</f>
        <v/>
      </c>
      <c r="C46" s="369"/>
      <c r="D46" s="367"/>
      <c r="E46" s="365"/>
      <c r="F46" s="363"/>
      <c r="G46" s="359"/>
      <c r="H46" s="371"/>
      <c r="I46" s="372"/>
      <c r="J46" s="361" t="str">
        <f t="shared" si="0"/>
        <v/>
      </c>
      <c r="K46" s="359"/>
      <c r="L46" s="371"/>
      <c r="M46" s="372"/>
      <c r="N46" s="361" t="str">
        <f t="shared" si="1"/>
        <v/>
      </c>
      <c r="O46" s="359"/>
      <c r="P46" s="371"/>
      <c r="Q46" s="377"/>
      <c r="R46" s="372"/>
      <c r="S46" s="361" t="str">
        <f t="shared" si="3"/>
        <v/>
      </c>
      <c r="T46" s="359"/>
      <c r="U46" s="371"/>
      <c r="V46" s="372"/>
      <c r="W46" s="361" t="str">
        <f t="shared" si="2"/>
        <v/>
      </c>
      <c r="X46" s="371"/>
      <c r="Y46" s="377"/>
      <c r="Z46" s="377"/>
      <c r="AA46" s="372"/>
      <c r="AB46" s="173"/>
      <c r="AC46" s="121"/>
    </row>
    <row r="47" spans="1:29" s="121" customFormat="1" ht="11.65" customHeight="1" x14ac:dyDescent="0.15">
      <c r="A47" s="376"/>
      <c r="B47" s="185" t="str">
        <f>IF(C46="","",IF(ISERROR(VLOOKUP(C46,リスト!$N:$O,2,0)),"",VLOOKUP(C46,リスト!$N:$O,2,0)))</f>
        <v/>
      </c>
      <c r="C47" s="370"/>
      <c r="D47" s="368"/>
      <c r="E47" s="366"/>
      <c r="F47" s="364"/>
      <c r="G47" s="360"/>
      <c r="H47" s="373"/>
      <c r="I47" s="374"/>
      <c r="J47" s="362"/>
      <c r="K47" s="360"/>
      <c r="L47" s="373"/>
      <c r="M47" s="374"/>
      <c r="N47" s="362"/>
      <c r="O47" s="360"/>
      <c r="P47" s="373"/>
      <c r="Q47" s="378"/>
      <c r="R47" s="374"/>
      <c r="S47" s="362"/>
      <c r="T47" s="360"/>
      <c r="U47" s="373"/>
      <c r="V47" s="374"/>
      <c r="W47" s="362"/>
      <c r="X47" s="373"/>
      <c r="Y47" s="378"/>
      <c r="Z47" s="378"/>
      <c r="AA47" s="374"/>
      <c r="AB47" s="174"/>
    </row>
    <row r="48" spans="1:29" ht="11.65" customHeight="1" x14ac:dyDescent="0.15">
      <c r="A48" s="376">
        <v>14</v>
      </c>
      <c r="B48" s="184" t="str">
        <f>IF(C48="","",IF(ISERROR(VLOOKUP(C48,リスト!$L:$M,2,0)),"",VLOOKUP(C48,リスト!$L:$M,2,0)))</f>
        <v/>
      </c>
      <c r="C48" s="369"/>
      <c r="D48" s="367"/>
      <c r="E48" s="365"/>
      <c r="F48" s="363"/>
      <c r="G48" s="359"/>
      <c r="H48" s="371"/>
      <c r="I48" s="372"/>
      <c r="J48" s="361" t="str">
        <f t="shared" si="0"/>
        <v/>
      </c>
      <c r="K48" s="359"/>
      <c r="L48" s="371"/>
      <c r="M48" s="372"/>
      <c r="N48" s="361" t="str">
        <f t="shared" si="1"/>
        <v/>
      </c>
      <c r="O48" s="359"/>
      <c r="P48" s="371"/>
      <c r="Q48" s="377"/>
      <c r="R48" s="372"/>
      <c r="S48" s="361" t="str">
        <f t="shared" si="3"/>
        <v/>
      </c>
      <c r="T48" s="359"/>
      <c r="U48" s="371"/>
      <c r="V48" s="372"/>
      <c r="W48" s="361" t="str">
        <f t="shared" si="2"/>
        <v/>
      </c>
      <c r="X48" s="371"/>
      <c r="Y48" s="377"/>
      <c r="Z48" s="377"/>
      <c r="AA48" s="372"/>
      <c r="AB48" s="173"/>
      <c r="AC48" s="121"/>
    </row>
    <row r="49" spans="1:29" s="121" customFormat="1" ht="11.65" customHeight="1" x14ac:dyDescent="0.15">
      <c r="A49" s="376"/>
      <c r="B49" s="185" t="str">
        <f>IF(C48="","",IF(ISERROR(VLOOKUP(C48,リスト!$N:$O,2,0)),"",VLOOKUP(C48,リスト!$N:$O,2,0)))</f>
        <v/>
      </c>
      <c r="C49" s="370"/>
      <c r="D49" s="368"/>
      <c r="E49" s="366"/>
      <c r="F49" s="364"/>
      <c r="G49" s="360"/>
      <c r="H49" s="373"/>
      <c r="I49" s="374"/>
      <c r="J49" s="362"/>
      <c r="K49" s="360"/>
      <c r="L49" s="373"/>
      <c r="M49" s="374"/>
      <c r="N49" s="362"/>
      <c r="O49" s="360"/>
      <c r="P49" s="373"/>
      <c r="Q49" s="378"/>
      <c r="R49" s="374"/>
      <c r="S49" s="362"/>
      <c r="T49" s="360"/>
      <c r="U49" s="373"/>
      <c r="V49" s="374"/>
      <c r="W49" s="362"/>
      <c r="X49" s="373"/>
      <c r="Y49" s="378"/>
      <c r="Z49" s="378"/>
      <c r="AA49" s="374"/>
      <c r="AB49" s="174"/>
    </row>
    <row r="50" spans="1:29" ht="11.65" customHeight="1" x14ac:dyDescent="0.15">
      <c r="A50" s="376">
        <v>15</v>
      </c>
      <c r="B50" s="184" t="str">
        <f>IF(C50="","",IF(ISERROR(VLOOKUP(C50,リスト!$L:$M,2,0)),"",VLOOKUP(C50,リスト!$L:$M,2,0)))</f>
        <v/>
      </c>
      <c r="C50" s="369"/>
      <c r="D50" s="367"/>
      <c r="E50" s="365"/>
      <c r="F50" s="363"/>
      <c r="G50" s="359"/>
      <c r="H50" s="371"/>
      <c r="I50" s="372"/>
      <c r="J50" s="361" t="str">
        <f t="shared" si="0"/>
        <v/>
      </c>
      <c r="K50" s="359"/>
      <c r="L50" s="371"/>
      <c r="M50" s="372"/>
      <c r="N50" s="361" t="str">
        <f t="shared" si="1"/>
        <v/>
      </c>
      <c r="O50" s="359"/>
      <c r="P50" s="371"/>
      <c r="Q50" s="377"/>
      <c r="R50" s="372"/>
      <c r="S50" s="361" t="str">
        <f t="shared" si="3"/>
        <v/>
      </c>
      <c r="T50" s="359"/>
      <c r="U50" s="371"/>
      <c r="V50" s="372"/>
      <c r="W50" s="361" t="str">
        <f t="shared" si="2"/>
        <v/>
      </c>
      <c r="X50" s="371"/>
      <c r="Y50" s="377"/>
      <c r="Z50" s="377"/>
      <c r="AA50" s="372"/>
      <c r="AB50" s="173"/>
      <c r="AC50" s="121"/>
    </row>
    <row r="51" spans="1:29" s="121" customFormat="1" ht="11.65" customHeight="1" x14ac:dyDescent="0.15">
      <c r="A51" s="376"/>
      <c r="B51" s="185" t="str">
        <f>IF(C50="","",IF(ISERROR(VLOOKUP(C50,リスト!$N:$O,2,0)),"",VLOOKUP(C50,リスト!$N:$O,2,0)))</f>
        <v/>
      </c>
      <c r="C51" s="370"/>
      <c r="D51" s="368"/>
      <c r="E51" s="366"/>
      <c r="F51" s="364"/>
      <c r="G51" s="360"/>
      <c r="H51" s="373"/>
      <c r="I51" s="374"/>
      <c r="J51" s="362"/>
      <c r="K51" s="360"/>
      <c r="L51" s="373"/>
      <c r="M51" s="374"/>
      <c r="N51" s="362"/>
      <c r="O51" s="360"/>
      <c r="P51" s="373"/>
      <c r="Q51" s="378"/>
      <c r="R51" s="374"/>
      <c r="S51" s="362"/>
      <c r="T51" s="360"/>
      <c r="U51" s="373"/>
      <c r="V51" s="374"/>
      <c r="W51" s="362"/>
      <c r="X51" s="373"/>
      <c r="Y51" s="378"/>
      <c r="Z51" s="378"/>
      <c r="AA51" s="374"/>
      <c r="AB51" s="174"/>
    </row>
    <row r="52" spans="1:29" ht="11.65" customHeight="1" x14ac:dyDescent="0.15">
      <c r="A52" s="376">
        <v>16</v>
      </c>
      <c r="B52" s="184" t="str">
        <f>IF(C52="","",IF(ISERROR(VLOOKUP(C52,リスト!$L:$M,2,0)),"",VLOOKUP(C52,リスト!$L:$M,2,0)))</f>
        <v/>
      </c>
      <c r="C52" s="369"/>
      <c r="D52" s="367"/>
      <c r="E52" s="365"/>
      <c r="F52" s="363"/>
      <c r="G52" s="359"/>
      <c r="H52" s="371"/>
      <c r="I52" s="372"/>
      <c r="J52" s="361" t="str">
        <f t="shared" si="0"/>
        <v/>
      </c>
      <c r="K52" s="359"/>
      <c r="L52" s="371"/>
      <c r="M52" s="372"/>
      <c r="N52" s="361" t="str">
        <f t="shared" si="1"/>
        <v/>
      </c>
      <c r="O52" s="359"/>
      <c r="P52" s="371"/>
      <c r="Q52" s="377"/>
      <c r="R52" s="372"/>
      <c r="S52" s="361" t="str">
        <f t="shared" si="3"/>
        <v/>
      </c>
      <c r="T52" s="359"/>
      <c r="U52" s="371"/>
      <c r="V52" s="372"/>
      <c r="W52" s="361" t="str">
        <f t="shared" si="2"/>
        <v/>
      </c>
      <c r="X52" s="371"/>
      <c r="Y52" s="377"/>
      <c r="Z52" s="377"/>
      <c r="AA52" s="372"/>
      <c r="AB52" s="173"/>
      <c r="AC52" s="121"/>
    </row>
    <row r="53" spans="1:29" s="121" customFormat="1" ht="11.65" customHeight="1" x14ac:dyDescent="0.15">
      <c r="A53" s="376"/>
      <c r="B53" s="185" t="str">
        <f>IF(C52="","",IF(ISERROR(VLOOKUP(C52,リスト!$N:$O,2,0)),"",VLOOKUP(C52,リスト!$N:$O,2,0)))</f>
        <v/>
      </c>
      <c r="C53" s="370"/>
      <c r="D53" s="368"/>
      <c r="E53" s="366"/>
      <c r="F53" s="364"/>
      <c r="G53" s="360"/>
      <c r="H53" s="373"/>
      <c r="I53" s="374"/>
      <c r="J53" s="362"/>
      <c r="K53" s="360"/>
      <c r="L53" s="373"/>
      <c r="M53" s="374"/>
      <c r="N53" s="362"/>
      <c r="O53" s="360"/>
      <c r="P53" s="373"/>
      <c r="Q53" s="378"/>
      <c r="R53" s="374"/>
      <c r="S53" s="362"/>
      <c r="T53" s="360"/>
      <c r="U53" s="373"/>
      <c r="V53" s="374"/>
      <c r="W53" s="362"/>
      <c r="X53" s="373"/>
      <c r="Y53" s="378"/>
      <c r="Z53" s="378"/>
      <c r="AA53" s="374"/>
      <c r="AB53" s="174"/>
    </row>
    <row r="54" spans="1:29" ht="11.65" customHeight="1" x14ac:dyDescent="0.15">
      <c r="A54" s="376">
        <v>17</v>
      </c>
      <c r="B54" s="184" t="str">
        <f>IF(C54="","",IF(ISERROR(VLOOKUP(C54,リスト!$L:$M,2,0)),"",VLOOKUP(C54,リスト!$L:$M,2,0)))</f>
        <v/>
      </c>
      <c r="C54" s="369"/>
      <c r="D54" s="367"/>
      <c r="E54" s="365"/>
      <c r="F54" s="363"/>
      <c r="G54" s="359"/>
      <c r="H54" s="371"/>
      <c r="I54" s="372"/>
      <c r="J54" s="361" t="str">
        <f t="shared" si="0"/>
        <v/>
      </c>
      <c r="K54" s="359"/>
      <c r="L54" s="371"/>
      <c r="M54" s="372"/>
      <c r="N54" s="361" t="str">
        <f t="shared" si="1"/>
        <v/>
      </c>
      <c r="O54" s="359"/>
      <c r="P54" s="371"/>
      <c r="Q54" s="377"/>
      <c r="R54" s="372"/>
      <c r="S54" s="361" t="str">
        <f t="shared" si="3"/>
        <v/>
      </c>
      <c r="T54" s="359"/>
      <c r="U54" s="371"/>
      <c r="V54" s="372"/>
      <c r="W54" s="361" t="str">
        <f t="shared" si="2"/>
        <v/>
      </c>
      <c r="X54" s="371"/>
      <c r="Y54" s="377"/>
      <c r="Z54" s="377"/>
      <c r="AA54" s="372"/>
      <c r="AB54" s="173"/>
      <c r="AC54" s="121"/>
    </row>
    <row r="55" spans="1:29" s="121" customFormat="1" ht="11.65" customHeight="1" x14ac:dyDescent="0.15">
      <c r="A55" s="376"/>
      <c r="B55" s="185" t="str">
        <f>IF(C54="","",IF(ISERROR(VLOOKUP(C54,リスト!$N:$O,2,0)),"",VLOOKUP(C54,リスト!$N:$O,2,0)))</f>
        <v/>
      </c>
      <c r="C55" s="370"/>
      <c r="D55" s="368"/>
      <c r="E55" s="366"/>
      <c r="F55" s="364"/>
      <c r="G55" s="360"/>
      <c r="H55" s="373"/>
      <c r="I55" s="374"/>
      <c r="J55" s="362"/>
      <c r="K55" s="360"/>
      <c r="L55" s="373"/>
      <c r="M55" s="374"/>
      <c r="N55" s="362"/>
      <c r="O55" s="360"/>
      <c r="P55" s="373"/>
      <c r="Q55" s="378"/>
      <c r="R55" s="374"/>
      <c r="S55" s="362"/>
      <c r="T55" s="360"/>
      <c r="U55" s="373"/>
      <c r="V55" s="374"/>
      <c r="W55" s="362"/>
      <c r="X55" s="373"/>
      <c r="Y55" s="378"/>
      <c r="Z55" s="378"/>
      <c r="AA55" s="374"/>
      <c r="AB55" s="174"/>
    </row>
    <row r="56" spans="1:29" ht="11.65" customHeight="1" x14ac:dyDescent="0.15">
      <c r="A56" s="376">
        <v>18</v>
      </c>
      <c r="B56" s="184" t="str">
        <f>IF(C56="","",IF(ISERROR(VLOOKUP(C56,リスト!$L:$M,2,0)),"",VLOOKUP(C56,リスト!$L:$M,2,0)))</f>
        <v/>
      </c>
      <c r="C56" s="369"/>
      <c r="D56" s="367"/>
      <c r="E56" s="365"/>
      <c r="F56" s="363"/>
      <c r="G56" s="359"/>
      <c r="H56" s="371"/>
      <c r="I56" s="372"/>
      <c r="J56" s="361" t="str">
        <f t="shared" si="0"/>
        <v/>
      </c>
      <c r="K56" s="359"/>
      <c r="L56" s="371"/>
      <c r="M56" s="372"/>
      <c r="N56" s="361" t="str">
        <f t="shared" si="1"/>
        <v/>
      </c>
      <c r="O56" s="359"/>
      <c r="P56" s="371"/>
      <c r="Q56" s="377"/>
      <c r="R56" s="372"/>
      <c r="S56" s="361" t="str">
        <f t="shared" si="3"/>
        <v/>
      </c>
      <c r="T56" s="359"/>
      <c r="U56" s="371"/>
      <c r="V56" s="372"/>
      <c r="W56" s="361" t="str">
        <f t="shared" si="2"/>
        <v/>
      </c>
      <c r="X56" s="371"/>
      <c r="Y56" s="377"/>
      <c r="Z56" s="377"/>
      <c r="AA56" s="372"/>
      <c r="AB56" s="173"/>
      <c r="AC56" s="121"/>
    </row>
    <row r="57" spans="1:29" s="121" customFormat="1" ht="11.65" customHeight="1" x14ac:dyDescent="0.15">
      <c r="A57" s="376"/>
      <c r="B57" s="185" t="str">
        <f>IF(C56="","",IF(ISERROR(VLOOKUP(C56,リスト!$N:$O,2,0)),"",VLOOKUP(C56,リスト!$N:$O,2,0)))</f>
        <v/>
      </c>
      <c r="C57" s="370"/>
      <c r="D57" s="368"/>
      <c r="E57" s="366"/>
      <c r="F57" s="364"/>
      <c r="G57" s="360"/>
      <c r="H57" s="373"/>
      <c r="I57" s="374"/>
      <c r="J57" s="362"/>
      <c r="K57" s="360"/>
      <c r="L57" s="373"/>
      <c r="M57" s="374"/>
      <c r="N57" s="362"/>
      <c r="O57" s="360"/>
      <c r="P57" s="373"/>
      <c r="Q57" s="378"/>
      <c r="R57" s="374"/>
      <c r="S57" s="362"/>
      <c r="T57" s="360"/>
      <c r="U57" s="373"/>
      <c r="V57" s="374"/>
      <c r="W57" s="362"/>
      <c r="X57" s="373"/>
      <c r="Y57" s="378"/>
      <c r="Z57" s="378"/>
      <c r="AA57" s="374"/>
      <c r="AB57" s="174"/>
    </row>
    <row r="58" spans="1:29" ht="11.65" customHeight="1" x14ac:dyDescent="0.15">
      <c r="A58" s="376">
        <v>19</v>
      </c>
      <c r="B58" s="184" t="str">
        <f>IF(C58="","",IF(ISERROR(VLOOKUP(C58,リスト!$L:$M,2,0)),"",VLOOKUP(C58,リスト!$L:$M,2,0)))</f>
        <v/>
      </c>
      <c r="C58" s="369"/>
      <c r="D58" s="367"/>
      <c r="E58" s="365"/>
      <c r="F58" s="363"/>
      <c r="G58" s="359"/>
      <c r="H58" s="371"/>
      <c r="I58" s="372"/>
      <c r="J58" s="361" t="str">
        <f t="shared" si="0"/>
        <v/>
      </c>
      <c r="K58" s="359"/>
      <c r="L58" s="371"/>
      <c r="M58" s="372"/>
      <c r="N58" s="361" t="str">
        <f t="shared" si="1"/>
        <v/>
      </c>
      <c r="O58" s="359"/>
      <c r="P58" s="371"/>
      <c r="Q58" s="377"/>
      <c r="R58" s="372"/>
      <c r="S58" s="361" t="str">
        <f t="shared" si="3"/>
        <v/>
      </c>
      <c r="T58" s="359"/>
      <c r="U58" s="371"/>
      <c r="V58" s="372"/>
      <c r="W58" s="361" t="str">
        <f t="shared" si="2"/>
        <v/>
      </c>
      <c r="X58" s="371"/>
      <c r="Y58" s="377"/>
      <c r="Z58" s="377"/>
      <c r="AA58" s="372"/>
      <c r="AB58" s="173"/>
      <c r="AC58" s="121"/>
    </row>
    <row r="59" spans="1:29" s="121" customFormat="1" ht="11.65" customHeight="1" x14ac:dyDescent="0.15">
      <c r="A59" s="376"/>
      <c r="B59" s="185" t="str">
        <f>IF(C58="","",IF(ISERROR(VLOOKUP(C58,リスト!$N:$O,2,0)),"",VLOOKUP(C58,リスト!$N:$O,2,0)))</f>
        <v/>
      </c>
      <c r="C59" s="370"/>
      <c r="D59" s="368"/>
      <c r="E59" s="366"/>
      <c r="F59" s="364"/>
      <c r="G59" s="360"/>
      <c r="H59" s="373"/>
      <c r="I59" s="374"/>
      <c r="J59" s="362"/>
      <c r="K59" s="360"/>
      <c r="L59" s="373"/>
      <c r="M59" s="374"/>
      <c r="N59" s="362"/>
      <c r="O59" s="360"/>
      <c r="P59" s="373"/>
      <c r="Q59" s="378"/>
      <c r="R59" s="374"/>
      <c r="S59" s="362"/>
      <c r="T59" s="360"/>
      <c r="U59" s="373"/>
      <c r="V59" s="374"/>
      <c r="W59" s="362"/>
      <c r="X59" s="373"/>
      <c r="Y59" s="378"/>
      <c r="Z59" s="378"/>
      <c r="AA59" s="374"/>
      <c r="AB59" s="174"/>
    </row>
    <row r="60" spans="1:29" ht="11.65" customHeight="1" x14ac:dyDescent="0.15">
      <c r="A60" s="375">
        <v>20</v>
      </c>
      <c r="B60" s="184" t="str">
        <f>IF(C60="","",IF(ISERROR(VLOOKUP(C60,リスト!$L:$M,2,0)),"",VLOOKUP(C60,リスト!$L:$M,2,0)))</f>
        <v/>
      </c>
      <c r="C60" s="369"/>
      <c r="D60" s="367"/>
      <c r="E60" s="365"/>
      <c r="F60" s="363"/>
      <c r="G60" s="359"/>
      <c r="H60" s="359"/>
      <c r="I60" s="359"/>
      <c r="J60" s="361" t="str">
        <f t="shared" si="0"/>
        <v/>
      </c>
      <c r="K60" s="359"/>
      <c r="L60" s="359"/>
      <c r="M60" s="359"/>
      <c r="N60" s="361" t="str">
        <f t="shared" si="1"/>
        <v/>
      </c>
      <c r="O60" s="359"/>
      <c r="P60" s="359"/>
      <c r="Q60" s="359"/>
      <c r="R60" s="359"/>
      <c r="S60" s="361" t="str">
        <f t="shared" si="3"/>
        <v/>
      </c>
      <c r="T60" s="359"/>
      <c r="U60" s="359"/>
      <c r="V60" s="359"/>
      <c r="W60" s="361" t="str">
        <f t="shared" si="2"/>
        <v/>
      </c>
      <c r="X60" s="359"/>
      <c r="Y60" s="359"/>
      <c r="Z60" s="359"/>
      <c r="AA60" s="359"/>
      <c r="AB60" s="173"/>
      <c r="AC60" s="121"/>
    </row>
    <row r="61" spans="1:29" s="121" customFormat="1" ht="11.65" customHeight="1" x14ac:dyDescent="0.15">
      <c r="A61" s="375"/>
      <c r="B61" s="185" t="str">
        <f>IF(C60="","",IF(ISERROR(VLOOKUP(C60,リスト!$N:$O,2,0)),"",VLOOKUP(C60,リスト!$N:$O,2,0)))</f>
        <v/>
      </c>
      <c r="C61" s="370"/>
      <c r="D61" s="368"/>
      <c r="E61" s="366"/>
      <c r="F61" s="364"/>
      <c r="G61" s="360"/>
      <c r="H61" s="360"/>
      <c r="I61" s="360"/>
      <c r="J61" s="362"/>
      <c r="K61" s="360"/>
      <c r="L61" s="360"/>
      <c r="M61" s="360"/>
      <c r="N61" s="362"/>
      <c r="O61" s="360"/>
      <c r="P61" s="360"/>
      <c r="Q61" s="360"/>
      <c r="R61" s="360"/>
      <c r="S61" s="362"/>
      <c r="T61" s="360"/>
      <c r="U61" s="360"/>
      <c r="V61" s="360"/>
      <c r="W61" s="362"/>
      <c r="X61" s="360"/>
      <c r="Y61" s="360"/>
      <c r="Z61" s="360"/>
      <c r="AA61" s="360"/>
      <c r="AB61" s="174"/>
    </row>
    <row r="62" spans="1:29" ht="20.100000000000001" customHeight="1" x14ac:dyDescent="0.15">
      <c r="B62" s="353" t="s">
        <v>135</v>
      </c>
      <c r="C62" s="353"/>
      <c r="D62" s="72"/>
      <c r="E62" s="72"/>
      <c r="F62" s="71"/>
      <c r="G62" s="73"/>
      <c r="H62" s="73"/>
      <c r="I62" s="73"/>
      <c r="J62" s="70"/>
      <c r="K62" s="73"/>
      <c r="L62" s="73"/>
      <c r="M62" s="73"/>
      <c r="N62" s="70"/>
      <c r="O62" s="73"/>
      <c r="P62" s="73"/>
      <c r="Q62" s="73"/>
      <c r="R62" s="73"/>
      <c r="S62" s="70"/>
      <c r="T62" s="73"/>
      <c r="U62" s="73"/>
      <c r="V62" s="73"/>
      <c r="W62" s="70"/>
      <c r="X62" s="95"/>
      <c r="Y62" s="95"/>
      <c r="Z62" s="95"/>
      <c r="AA62" s="95"/>
      <c r="AB62" s="74"/>
    </row>
    <row r="63" spans="1:29" ht="23.25" customHeight="1" x14ac:dyDescent="0.15">
      <c r="B63" s="182"/>
      <c r="C63" s="97"/>
      <c r="D63" s="98"/>
      <c r="E63" s="98"/>
      <c r="F63" s="97"/>
      <c r="G63" s="96"/>
      <c r="H63" s="96"/>
      <c r="I63" s="96"/>
      <c r="J63" s="99"/>
      <c r="K63" s="96"/>
      <c r="L63" s="96"/>
      <c r="M63" s="96"/>
      <c r="N63" s="99"/>
      <c r="O63" s="96"/>
      <c r="P63" s="96"/>
      <c r="Q63" s="96"/>
      <c r="R63" s="96"/>
      <c r="S63" s="99"/>
      <c r="T63" s="96"/>
      <c r="U63" s="96"/>
      <c r="V63" s="96"/>
      <c r="W63" s="99"/>
      <c r="X63" s="96"/>
      <c r="Y63" s="96"/>
      <c r="Z63" s="81"/>
      <c r="AA63" s="73"/>
      <c r="AB63" s="71"/>
    </row>
    <row r="64" spans="1:29" ht="23.25" customHeight="1" x14ac:dyDescent="0.15">
      <c r="B64" s="183"/>
      <c r="C64" s="83"/>
      <c r="D64" s="82"/>
      <c r="E64" s="82"/>
      <c r="F64" s="83"/>
      <c r="G64" s="84"/>
      <c r="H64" s="84"/>
      <c r="I64" s="84"/>
      <c r="J64" s="85"/>
      <c r="K64" s="84"/>
      <c r="L64" s="84"/>
      <c r="M64" s="84"/>
      <c r="N64" s="85"/>
      <c r="O64" s="84"/>
      <c r="P64" s="84"/>
      <c r="Q64" s="84"/>
      <c r="R64" s="84"/>
      <c r="S64" s="85"/>
      <c r="T64" s="84"/>
      <c r="U64" s="84"/>
      <c r="V64" s="84"/>
      <c r="W64" s="85"/>
      <c r="X64" s="128"/>
      <c r="Y64" s="84"/>
      <c r="Z64" s="86"/>
      <c r="AA64" s="404" t="s">
        <v>121</v>
      </c>
      <c r="AB64" s="404"/>
    </row>
    <row r="65" spans="2:29" ht="20.100000000000001" customHeight="1" x14ac:dyDescent="0.15">
      <c r="C65" s="71"/>
      <c r="D65" s="72"/>
      <c r="E65" s="72"/>
      <c r="F65" s="71"/>
      <c r="G65" s="73"/>
      <c r="H65" s="73"/>
      <c r="I65" s="405" t="str">
        <f>"NOSAI北海道 "&amp;ページ1!D8&amp;" - "&amp;ページ1!G8&amp;" - "&amp;ページ1!M8</f>
        <v xml:space="preserve">NOSAI北海道  -  - </v>
      </c>
      <c r="J65" s="405"/>
      <c r="K65" s="405"/>
      <c r="L65" s="405"/>
      <c r="M65" s="405"/>
      <c r="N65" s="405"/>
      <c r="O65" s="405"/>
      <c r="P65" s="405"/>
      <c r="Q65" s="405"/>
      <c r="R65" s="405"/>
      <c r="S65" s="405"/>
      <c r="T65" s="405"/>
      <c r="U65" s="405"/>
      <c r="V65" s="405"/>
      <c r="W65" s="405"/>
      <c r="X65" s="405"/>
      <c r="Y65" s="405"/>
      <c r="Z65" s="405"/>
      <c r="AA65" s="405"/>
      <c r="AB65" s="405"/>
    </row>
    <row r="66" spans="2:29" ht="21" customHeight="1" x14ac:dyDescent="0.15">
      <c r="B66" s="408" t="s">
        <v>102</v>
      </c>
      <c r="C66" s="409"/>
      <c r="D66" s="409"/>
      <c r="E66" s="409"/>
      <c r="F66" s="410"/>
      <c r="G66" s="41">
        <f>SUM(G22:G60)</f>
        <v>0</v>
      </c>
      <c r="H66" s="401">
        <f>SUM(H22:I60)</f>
        <v>0</v>
      </c>
      <c r="I66" s="403"/>
      <c r="J66" s="42"/>
      <c r="K66" s="41">
        <f>SUM(K22:K60)</f>
        <v>0</v>
      </c>
      <c r="L66" s="395">
        <f>SUM(L22:M60)</f>
        <v>0</v>
      </c>
      <c r="M66" s="395"/>
      <c r="N66" s="42"/>
      <c r="O66" s="41">
        <f>SUM(O22:O60)</f>
        <v>0</v>
      </c>
      <c r="P66" s="401">
        <f>SUM(P22:R60)</f>
        <v>0</v>
      </c>
      <c r="Q66" s="402"/>
      <c r="R66" s="403"/>
      <c r="S66" s="42"/>
      <c r="T66" s="41">
        <f>SUM(T22:T60)</f>
        <v>0</v>
      </c>
      <c r="U66" s="395">
        <f>SUM(U22:V60)</f>
        <v>0</v>
      </c>
      <c r="V66" s="395"/>
      <c r="W66" s="42"/>
      <c r="X66" s="395">
        <f>SUM(X22:AA60)</f>
        <v>0</v>
      </c>
      <c r="Y66" s="396"/>
      <c r="Z66" s="396"/>
      <c r="AA66" s="396"/>
      <c r="AB66" s="43"/>
    </row>
    <row r="67" spans="2:29" ht="21" customHeight="1" x14ac:dyDescent="0.15">
      <c r="B67" s="408" t="s">
        <v>103</v>
      </c>
      <c r="C67" s="409"/>
      <c r="D67" s="409"/>
      <c r="E67" s="409"/>
      <c r="F67" s="410"/>
      <c r="G67" s="41">
        <f>SUM(ページ1!G66,ページ2!G68,ページ3!G68,ページ4!G68,ページ5!G68)</f>
        <v>0</v>
      </c>
      <c r="H67" s="393">
        <f>SUM(ページ1!H66,ページ2!H68,ページ3!H68,ページ4!H68,ページ5!H68)</f>
        <v>0</v>
      </c>
      <c r="I67" s="394"/>
      <c r="J67" s="42"/>
      <c r="K67" s="41">
        <f>SUM(ページ1!K66,ページ2!K68,ページ3!K68,ページ4!K68,ページ5!K68)</f>
        <v>0</v>
      </c>
      <c r="L67" s="393">
        <f>SUM(ページ1!L66,ページ2!L68,ページ3!L68,ページ4!L68,ページ5!L68)</f>
        <v>0</v>
      </c>
      <c r="M67" s="394"/>
      <c r="N67" s="42"/>
      <c r="O67" s="41">
        <f>SUM(ページ1!O66,ページ2!O68,ページ3!O68,ページ4!O68,ページ5!O68)</f>
        <v>0</v>
      </c>
      <c r="P67" s="393">
        <f>SUM(ページ1!P66,ページ2!P68,ページ3!P68,ページ4!P68,ページ5!P68)</f>
        <v>0</v>
      </c>
      <c r="Q67" s="400"/>
      <c r="R67" s="394"/>
      <c r="S67" s="42"/>
      <c r="T67" s="41">
        <f>SUM(ページ1!T66,ページ2!S68,ページ3!S68,ページ4!S68,ページ5!S68)</f>
        <v>0</v>
      </c>
      <c r="U67" s="393">
        <f>SUM(ページ1!U66,ページ2!T68,ページ3!T68,ページ4!T68,ページ5!T68)</f>
        <v>0</v>
      </c>
      <c r="V67" s="394"/>
      <c r="W67" s="42"/>
      <c r="X67" s="393">
        <f>SUM(ページ1!X66,ページ2!W68,ページ3!W68,ページ4!W68,ページ5!W68)</f>
        <v>0</v>
      </c>
      <c r="Y67" s="400"/>
      <c r="Z67" s="400"/>
      <c r="AA67" s="394"/>
      <c r="AB67" s="43"/>
      <c r="AC67" s="10" t="s">
        <v>107</v>
      </c>
    </row>
    <row r="68" spans="2:29" ht="21" customHeight="1" x14ac:dyDescent="0.15">
      <c r="B68" s="408" t="s">
        <v>32</v>
      </c>
      <c r="C68" s="409"/>
      <c r="D68" s="409"/>
      <c r="E68" s="409"/>
      <c r="F68" s="410"/>
      <c r="G68" s="44" t="str">
        <f>IF(AND(G16="",G67=0),"",IF(G16=G67,"OK","NG"))</f>
        <v/>
      </c>
      <c r="H68" s="397" t="str">
        <f>IF(AND(H16="",H67=0),"",IF(H16=H67,"OK","NG"))</f>
        <v/>
      </c>
      <c r="I68" s="406"/>
      <c r="J68" s="43"/>
      <c r="K68" s="44" t="str">
        <f>IF(AND(K16="",K67=0),"",IF(K16=K67,"OK","NG"))</f>
        <v/>
      </c>
      <c r="L68" s="397" t="str">
        <f>IF(AND(L16="",L67=0),"",IF(L16=L67,"OK","NG"))</f>
        <v/>
      </c>
      <c r="M68" s="406"/>
      <c r="N68" s="43"/>
      <c r="O68" s="44" t="str">
        <f>IF(AND(O16="",O67=0),"",IF(O16=O67,"OK","NG"))</f>
        <v/>
      </c>
      <c r="P68" s="397" t="str">
        <f>IF(AND(P16="",P67=0),"",IF(P16=P67,"OK","NG"))</f>
        <v/>
      </c>
      <c r="Q68" s="398"/>
      <c r="R68" s="399"/>
      <c r="S68" s="43"/>
      <c r="T68" s="44" t="str">
        <f>IF(AND(T16="",T67=0),"",IF(T16=T67,"OK","NG"))</f>
        <v/>
      </c>
      <c r="U68" s="397" t="str">
        <f>IF(AND(U16="",U67=0),"",IF(U16=U67,"OK","NG"))</f>
        <v/>
      </c>
      <c r="V68" s="406"/>
      <c r="W68" s="43"/>
      <c r="X68" s="397" t="str">
        <f>IF(AND(X16="",X67=0),"",IF(X16=X67,"OK","NG"))</f>
        <v/>
      </c>
      <c r="Y68" s="407"/>
      <c r="Z68" s="407" t="str">
        <f>IF(AND(Z16="",Z67=0),"",IF(Z16=Z67,"OK","NG"))</f>
        <v/>
      </c>
      <c r="AA68" s="406"/>
      <c r="AB68" s="43"/>
      <c r="AC68" s="10">
        <f>COUNTIF(G68:AA68,"NG")</f>
        <v>0</v>
      </c>
    </row>
    <row r="69" spans="2:29" ht="3.75" customHeight="1" x14ac:dyDescent="0.15"/>
  </sheetData>
  <sheetProtection sheet="1" objects="1" scenarios="1" selectLockedCells="1"/>
  <mergeCells count="439">
    <mergeCell ref="M7:AB7"/>
    <mergeCell ref="H22:I23"/>
    <mergeCell ref="T48:T49"/>
    <mergeCell ref="S22:S23"/>
    <mergeCell ref="P22:R23"/>
    <mergeCell ref="O22:O23"/>
    <mergeCell ref="N22:N23"/>
    <mergeCell ref="X26:AA27"/>
    <mergeCell ref="W26:W27"/>
    <mergeCell ref="U26:V27"/>
    <mergeCell ref="J36:J37"/>
    <mergeCell ref="H36:I37"/>
    <mergeCell ref="U38:V39"/>
    <mergeCell ref="T38:T39"/>
    <mergeCell ref="S38:S39"/>
    <mergeCell ref="P38:R39"/>
    <mergeCell ref="O38:O39"/>
    <mergeCell ref="N38:N39"/>
    <mergeCell ref="U22:V23"/>
    <mergeCell ref="T22:T23"/>
    <mergeCell ref="W22:W23"/>
    <mergeCell ref="X42:AA43"/>
    <mergeCell ref="W42:W43"/>
    <mergeCell ref="U42:V43"/>
    <mergeCell ref="L22:M23"/>
    <mergeCell ref="K22:K23"/>
    <mergeCell ref="J22:J23"/>
    <mergeCell ref="B66:F66"/>
    <mergeCell ref="B67:F67"/>
    <mergeCell ref="B68:F68"/>
    <mergeCell ref="AB20:AB21"/>
    <mergeCell ref="M8:AA8"/>
    <mergeCell ref="R10:AB10"/>
    <mergeCell ref="P10:Q10"/>
    <mergeCell ref="K13:N13"/>
    <mergeCell ref="O13:S13"/>
    <mergeCell ref="P36:R37"/>
    <mergeCell ref="O36:O37"/>
    <mergeCell ref="N36:N37"/>
    <mergeCell ref="L36:M37"/>
    <mergeCell ref="K36:K37"/>
    <mergeCell ref="U16:W16"/>
    <mergeCell ref="X16:AA16"/>
    <mergeCell ref="X19:AA19"/>
    <mergeCell ref="X20:AA20"/>
    <mergeCell ref="L15:N15"/>
    <mergeCell ref="U15:W15"/>
    <mergeCell ref="X15:AA15"/>
    <mergeCell ref="X22:AA23"/>
    <mergeCell ref="P19:R19"/>
    <mergeCell ref="T26:T27"/>
    <mergeCell ref="H67:I67"/>
    <mergeCell ref="L67:M67"/>
    <mergeCell ref="X66:AA66"/>
    <mergeCell ref="P68:R68"/>
    <mergeCell ref="P67:R67"/>
    <mergeCell ref="P66:R66"/>
    <mergeCell ref="AA64:AB64"/>
    <mergeCell ref="I65:AB65"/>
    <mergeCell ref="H68:I68"/>
    <mergeCell ref="L68:M68"/>
    <mergeCell ref="U68:V68"/>
    <mergeCell ref="X68:AA68"/>
    <mergeCell ref="H66:I66"/>
    <mergeCell ref="L66:M66"/>
    <mergeCell ref="U66:V66"/>
    <mergeCell ref="U67:V67"/>
    <mergeCell ref="X67:AA67"/>
    <mergeCell ref="X38:AA39"/>
    <mergeCell ref="W38:W39"/>
    <mergeCell ref="L38:M39"/>
    <mergeCell ref="K38:K39"/>
    <mergeCell ref="J38:J39"/>
    <mergeCell ref="C4:D4"/>
    <mergeCell ref="H16:J16"/>
    <mergeCell ref="L16:N16"/>
    <mergeCell ref="D19:D21"/>
    <mergeCell ref="H19:I19"/>
    <mergeCell ref="L19:M19"/>
    <mergeCell ref="H21:I21"/>
    <mergeCell ref="L21:M21"/>
    <mergeCell ref="E19:E21"/>
    <mergeCell ref="E13:E15"/>
    <mergeCell ref="D10:E10"/>
    <mergeCell ref="D8:E8"/>
    <mergeCell ref="H20:I20"/>
    <mergeCell ref="L20:M20"/>
    <mergeCell ref="D13:D15"/>
    <mergeCell ref="F2:V4"/>
    <mergeCell ref="S6:U6"/>
    <mergeCell ref="J8:L8"/>
    <mergeCell ref="U20:V20"/>
    <mergeCell ref="P16:S16"/>
    <mergeCell ref="U21:V21"/>
    <mergeCell ref="H15:J15"/>
    <mergeCell ref="U19:V19"/>
    <mergeCell ref="H14:J14"/>
    <mergeCell ref="L14:N14"/>
    <mergeCell ref="U14:W14"/>
    <mergeCell ref="X14:AA14"/>
    <mergeCell ref="P15:S15"/>
    <mergeCell ref="P14:S14"/>
    <mergeCell ref="G10:I10"/>
    <mergeCell ref="J10:L10"/>
    <mergeCell ref="M10:O10"/>
    <mergeCell ref="T13:W13"/>
    <mergeCell ref="X13:AA13"/>
    <mergeCell ref="F13:J13"/>
    <mergeCell ref="G8:I8"/>
    <mergeCell ref="P21:R21"/>
    <mergeCell ref="P20:R20"/>
    <mergeCell ref="X32:AA33"/>
    <mergeCell ref="W32:W33"/>
    <mergeCell ref="U32:V33"/>
    <mergeCell ref="T32:T33"/>
    <mergeCell ref="S32:S33"/>
    <mergeCell ref="P32:R33"/>
    <mergeCell ref="O32:O33"/>
    <mergeCell ref="N32:N33"/>
    <mergeCell ref="L32:M33"/>
    <mergeCell ref="K32:K33"/>
    <mergeCell ref="J32:J33"/>
    <mergeCell ref="H32:I33"/>
    <mergeCell ref="G32:G33"/>
    <mergeCell ref="P26:R27"/>
    <mergeCell ref="O26:O27"/>
    <mergeCell ref="N26:N27"/>
    <mergeCell ref="L26:M27"/>
    <mergeCell ref="K26:K27"/>
    <mergeCell ref="J26:J27"/>
    <mergeCell ref="H26:I27"/>
    <mergeCell ref="G26:G27"/>
    <mergeCell ref="F32:F33"/>
    <mergeCell ref="E32:E33"/>
    <mergeCell ref="D32:D33"/>
    <mergeCell ref="C32:C33"/>
    <mergeCell ref="A32:A33"/>
    <mergeCell ref="X30:AA31"/>
    <mergeCell ref="W30:W31"/>
    <mergeCell ref="U30:V31"/>
    <mergeCell ref="T30:T31"/>
    <mergeCell ref="S30:S31"/>
    <mergeCell ref="P30:R31"/>
    <mergeCell ref="O30:O31"/>
    <mergeCell ref="N30:N31"/>
    <mergeCell ref="L30:M31"/>
    <mergeCell ref="K30:K31"/>
    <mergeCell ref="J30:J31"/>
    <mergeCell ref="H30:I31"/>
    <mergeCell ref="G30:G31"/>
    <mergeCell ref="F30:F31"/>
    <mergeCell ref="E30:E31"/>
    <mergeCell ref="D30:D31"/>
    <mergeCell ref="C30:C31"/>
    <mergeCell ref="A30:A31"/>
    <mergeCell ref="F28:F29"/>
    <mergeCell ref="E28:E29"/>
    <mergeCell ref="D28:D29"/>
    <mergeCell ref="C28:C29"/>
    <mergeCell ref="A28:A29"/>
    <mergeCell ref="X28:AA29"/>
    <mergeCell ref="W28:W29"/>
    <mergeCell ref="U28:V29"/>
    <mergeCell ref="T28:T29"/>
    <mergeCell ref="S28:S29"/>
    <mergeCell ref="P28:R29"/>
    <mergeCell ref="O28:O29"/>
    <mergeCell ref="N28:N29"/>
    <mergeCell ref="L28:M29"/>
    <mergeCell ref="K28:K29"/>
    <mergeCell ref="J28:J29"/>
    <mergeCell ref="H28:I29"/>
    <mergeCell ref="G28:G29"/>
    <mergeCell ref="F26:F27"/>
    <mergeCell ref="E26:E27"/>
    <mergeCell ref="D26:D27"/>
    <mergeCell ref="C26:C27"/>
    <mergeCell ref="A26:A27"/>
    <mergeCell ref="X24:AA25"/>
    <mergeCell ref="W24:W25"/>
    <mergeCell ref="U24:V25"/>
    <mergeCell ref="T24:T25"/>
    <mergeCell ref="S24:S25"/>
    <mergeCell ref="P24:R25"/>
    <mergeCell ref="O24:O25"/>
    <mergeCell ref="N24:N25"/>
    <mergeCell ref="L24:M25"/>
    <mergeCell ref="K24:K25"/>
    <mergeCell ref="J24:J25"/>
    <mergeCell ref="H24:I25"/>
    <mergeCell ref="G24:G25"/>
    <mergeCell ref="F24:F25"/>
    <mergeCell ref="E24:E25"/>
    <mergeCell ref="D24:D25"/>
    <mergeCell ref="C24:C25"/>
    <mergeCell ref="A24:A25"/>
    <mergeCell ref="S26:S27"/>
    <mergeCell ref="G22:G23"/>
    <mergeCell ref="F22:F23"/>
    <mergeCell ref="E22:E23"/>
    <mergeCell ref="D22:D23"/>
    <mergeCell ref="C22:C23"/>
    <mergeCell ref="A22:A23"/>
    <mergeCell ref="A36:A37"/>
    <mergeCell ref="X34:AA35"/>
    <mergeCell ref="W34:W35"/>
    <mergeCell ref="U34:V35"/>
    <mergeCell ref="T34:T35"/>
    <mergeCell ref="S34:S35"/>
    <mergeCell ref="P34:R35"/>
    <mergeCell ref="O34:O35"/>
    <mergeCell ref="N34:N35"/>
    <mergeCell ref="L34:M35"/>
    <mergeCell ref="K34:K35"/>
    <mergeCell ref="J34:J35"/>
    <mergeCell ref="H34:I35"/>
    <mergeCell ref="G34:G35"/>
    <mergeCell ref="F34:F35"/>
    <mergeCell ref="E34:E35"/>
    <mergeCell ref="D34:D35"/>
    <mergeCell ref="C34:C35"/>
    <mergeCell ref="N42:N43"/>
    <mergeCell ref="A40:A41"/>
    <mergeCell ref="H42:I43"/>
    <mergeCell ref="A34:A35"/>
    <mergeCell ref="X36:AA37"/>
    <mergeCell ref="W36:W37"/>
    <mergeCell ref="U36:V37"/>
    <mergeCell ref="T36:T37"/>
    <mergeCell ref="S36:S37"/>
    <mergeCell ref="G36:G37"/>
    <mergeCell ref="F36:F37"/>
    <mergeCell ref="E36:E37"/>
    <mergeCell ref="D36:D37"/>
    <mergeCell ref="C36:C37"/>
    <mergeCell ref="L42:M43"/>
    <mergeCell ref="K42:K43"/>
    <mergeCell ref="J42:J43"/>
    <mergeCell ref="A42:A43"/>
    <mergeCell ref="X40:AA41"/>
    <mergeCell ref="W40:W41"/>
    <mergeCell ref="U40:V41"/>
    <mergeCell ref="T40:T41"/>
    <mergeCell ref="S40:S41"/>
    <mergeCell ref="P40:R41"/>
    <mergeCell ref="O40:O41"/>
    <mergeCell ref="N40:N41"/>
    <mergeCell ref="L40:M41"/>
    <mergeCell ref="K40:K41"/>
    <mergeCell ref="J40:J41"/>
    <mergeCell ref="H40:I41"/>
    <mergeCell ref="G40:G41"/>
    <mergeCell ref="F40:F41"/>
    <mergeCell ref="E40:E41"/>
    <mergeCell ref="D40:D41"/>
    <mergeCell ref="T42:T43"/>
    <mergeCell ref="S42:S43"/>
    <mergeCell ref="P42:R43"/>
    <mergeCell ref="O42:O43"/>
    <mergeCell ref="D50:D51"/>
    <mergeCell ref="C50:C51"/>
    <mergeCell ref="A50:A51"/>
    <mergeCell ref="H38:I39"/>
    <mergeCell ref="G38:G39"/>
    <mergeCell ref="F38:F39"/>
    <mergeCell ref="E38:E39"/>
    <mergeCell ref="D38:D39"/>
    <mergeCell ref="C38:C39"/>
    <mergeCell ref="A38:A39"/>
    <mergeCell ref="C40:C41"/>
    <mergeCell ref="G42:G43"/>
    <mergeCell ref="F42:F43"/>
    <mergeCell ref="E42:E43"/>
    <mergeCell ref="D42:D43"/>
    <mergeCell ref="C42:C43"/>
    <mergeCell ref="A48:A49"/>
    <mergeCell ref="C48:C49"/>
    <mergeCell ref="D48:D49"/>
    <mergeCell ref="E48:E49"/>
    <mergeCell ref="F48:F49"/>
    <mergeCell ref="K46:K47"/>
    <mergeCell ref="J46:J47"/>
    <mergeCell ref="H46:I47"/>
    <mergeCell ref="G46:G47"/>
    <mergeCell ref="F46:F47"/>
    <mergeCell ref="E46:E47"/>
    <mergeCell ref="G48:G49"/>
    <mergeCell ref="H48:I49"/>
    <mergeCell ref="J48:J49"/>
    <mergeCell ref="K48:K49"/>
    <mergeCell ref="D46:D47"/>
    <mergeCell ref="C46:C47"/>
    <mergeCell ref="A46:A47"/>
    <mergeCell ref="X44:AA45"/>
    <mergeCell ref="W44:W45"/>
    <mergeCell ref="U44:V45"/>
    <mergeCell ref="T44:T45"/>
    <mergeCell ref="S44:S45"/>
    <mergeCell ref="P44:R45"/>
    <mergeCell ref="O44:O45"/>
    <mergeCell ref="N44:N45"/>
    <mergeCell ref="L44:M45"/>
    <mergeCell ref="K44:K45"/>
    <mergeCell ref="J44:J45"/>
    <mergeCell ref="H44:I45"/>
    <mergeCell ref="G44:G45"/>
    <mergeCell ref="F44:F45"/>
    <mergeCell ref="E44:E45"/>
    <mergeCell ref="D44:D45"/>
    <mergeCell ref="C44:C45"/>
    <mergeCell ref="A44:A45"/>
    <mergeCell ref="X46:AA47"/>
    <mergeCell ref="W46:W47"/>
    <mergeCell ref="U46:V47"/>
    <mergeCell ref="O46:O47"/>
    <mergeCell ref="N46:N47"/>
    <mergeCell ref="L46:M47"/>
    <mergeCell ref="X52:AA53"/>
    <mergeCell ref="W52:W53"/>
    <mergeCell ref="U52:V53"/>
    <mergeCell ref="T52:T53"/>
    <mergeCell ref="S52:S53"/>
    <mergeCell ref="P52:R53"/>
    <mergeCell ref="O52:O53"/>
    <mergeCell ref="N52:N53"/>
    <mergeCell ref="L52:M53"/>
    <mergeCell ref="L48:M49"/>
    <mergeCell ref="O48:O49"/>
    <mergeCell ref="S48:S49"/>
    <mergeCell ref="U48:V49"/>
    <mergeCell ref="W48:W49"/>
    <mergeCell ref="X48:AA49"/>
    <mergeCell ref="T46:T47"/>
    <mergeCell ref="S46:S47"/>
    <mergeCell ref="P46:R47"/>
    <mergeCell ref="N48:N49"/>
    <mergeCell ref="P48:R49"/>
    <mergeCell ref="X50:AA51"/>
    <mergeCell ref="W50:W51"/>
    <mergeCell ref="U50:V51"/>
    <mergeCell ref="T50:T51"/>
    <mergeCell ref="S50:S51"/>
    <mergeCell ref="P50:R51"/>
    <mergeCell ref="O50:O51"/>
    <mergeCell ref="N50:N51"/>
    <mergeCell ref="L50:M51"/>
    <mergeCell ref="D52:D53"/>
    <mergeCell ref="K52:K53"/>
    <mergeCell ref="J52:J53"/>
    <mergeCell ref="H52:I53"/>
    <mergeCell ref="G52:G53"/>
    <mergeCell ref="F52:F53"/>
    <mergeCell ref="E52:E53"/>
    <mergeCell ref="K50:K51"/>
    <mergeCell ref="J50:J51"/>
    <mergeCell ref="H50:I51"/>
    <mergeCell ref="G50:G51"/>
    <mergeCell ref="F50:F51"/>
    <mergeCell ref="E50:E51"/>
    <mergeCell ref="C52:C53"/>
    <mergeCell ref="A52:A53"/>
    <mergeCell ref="X54:AA55"/>
    <mergeCell ref="W54:W55"/>
    <mergeCell ref="U54:V55"/>
    <mergeCell ref="T54:T55"/>
    <mergeCell ref="S54:S55"/>
    <mergeCell ref="P54:R55"/>
    <mergeCell ref="O54:O55"/>
    <mergeCell ref="N54:N55"/>
    <mergeCell ref="L54:M55"/>
    <mergeCell ref="K54:K55"/>
    <mergeCell ref="J54:J55"/>
    <mergeCell ref="H54:I55"/>
    <mergeCell ref="G54:G55"/>
    <mergeCell ref="F54:F55"/>
    <mergeCell ref="E54:E55"/>
    <mergeCell ref="D54:D55"/>
    <mergeCell ref="C54:C55"/>
    <mergeCell ref="A54:A55"/>
    <mergeCell ref="H58:I59"/>
    <mergeCell ref="G58:G59"/>
    <mergeCell ref="F58:F59"/>
    <mergeCell ref="E58:E59"/>
    <mergeCell ref="D58:D59"/>
    <mergeCell ref="C58:C59"/>
    <mergeCell ref="A58:A59"/>
    <mergeCell ref="X58:AA59"/>
    <mergeCell ref="W58:W59"/>
    <mergeCell ref="U58:V59"/>
    <mergeCell ref="T58:T59"/>
    <mergeCell ref="S58:S59"/>
    <mergeCell ref="P58:R59"/>
    <mergeCell ref="O58:O59"/>
    <mergeCell ref="N58:N59"/>
    <mergeCell ref="L58:M59"/>
    <mergeCell ref="A56:A57"/>
    <mergeCell ref="X56:AA57"/>
    <mergeCell ref="W56:W57"/>
    <mergeCell ref="U56:V57"/>
    <mergeCell ref="T56:T57"/>
    <mergeCell ref="S56:S57"/>
    <mergeCell ref="P56:R57"/>
    <mergeCell ref="O56:O57"/>
    <mergeCell ref="N56:N57"/>
    <mergeCell ref="L56:M57"/>
    <mergeCell ref="A60:A61"/>
    <mergeCell ref="X60:AA61"/>
    <mergeCell ref="W60:W61"/>
    <mergeCell ref="U60:V61"/>
    <mergeCell ref="T60:T61"/>
    <mergeCell ref="S60:S61"/>
    <mergeCell ref="P60:R61"/>
    <mergeCell ref="O60:O61"/>
    <mergeCell ref="N60:N61"/>
    <mergeCell ref="L60:M61"/>
    <mergeCell ref="B62:C62"/>
    <mergeCell ref="B8:C8"/>
    <mergeCell ref="B10:C10"/>
    <mergeCell ref="B13:C15"/>
    <mergeCell ref="B16:C16"/>
    <mergeCell ref="B19:C21"/>
    <mergeCell ref="K60:K61"/>
    <mergeCell ref="J60:J61"/>
    <mergeCell ref="H60:I61"/>
    <mergeCell ref="G60:G61"/>
    <mergeCell ref="F60:F61"/>
    <mergeCell ref="E60:E61"/>
    <mergeCell ref="D60:D61"/>
    <mergeCell ref="C60:C61"/>
    <mergeCell ref="K56:K57"/>
    <mergeCell ref="J56:J57"/>
    <mergeCell ref="H56:I57"/>
    <mergeCell ref="G56:G57"/>
    <mergeCell ref="F56:F57"/>
    <mergeCell ref="E56:E57"/>
    <mergeCell ref="D56:D57"/>
    <mergeCell ref="C56:C57"/>
    <mergeCell ref="K58:K59"/>
    <mergeCell ref="J58:J59"/>
  </mergeCells>
  <phoneticPr fontId="1"/>
  <conditionalFormatting sqref="G68:I68 K68:M68 T68:V68 X68 O68:P68">
    <cfRule type="containsText" dxfId="108" priority="10" operator="containsText" text="NG">
      <formula>NOT(ISERROR(SEARCH("NG",G68)))</formula>
    </cfRule>
  </conditionalFormatting>
  <dataValidations count="2">
    <dataValidation errorStyle="information" allowBlank="1" showInputMessage="1" showErrorMessage="1" sqref="AB62:AB63" xr:uid="{00000000-0002-0000-0300-000000000000}"/>
    <dataValidation imeMode="on" allowBlank="1" showInputMessage="1" showErrorMessage="1" sqref="D8:E8 G8:I8 M8:AA8 F24 F32 F30 F28 F26 F22 F34 F36 F40 F42 F38 F46 F50 F48 F44 F52 F54 F58 F56 F60" xr:uid="{00000000-0002-0000-0300-000001000000}"/>
  </dataValidations>
  <printOptions horizontalCentered="1"/>
  <pageMargins left="0.39370078740157483" right="0.39370078740157483" top="0.35433070866141736" bottom="0.15748031496062992" header="0.31496062992125984" footer="0.31496062992125984"/>
  <pageSetup paperSize="9" scale="74" fitToWidth="0" orientation="landscape" blackAndWhite="1" r:id="rId1"/>
  <drawing r:id="rId2"/>
  <extLst>
    <ext xmlns:x14="http://schemas.microsoft.com/office/spreadsheetml/2009/9/main" uri="{CCE6A557-97BC-4b89-ADB6-D9C93CAAB3DF}">
      <x14:dataValidations xmlns:xm="http://schemas.microsoft.com/office/excel/2006/main" count="7">
        <x14:dataValidation type="list" imeMode="on" allowBlank="1" showInputMessage="1" showErrorMessage="1" xr:uid="{00000000-0002-0000-0300-000002000000}">
          <x14:formula1>
            <xm:f>リスト!$H$3</xm:f>
          </x14:formula1>
          <xm:sqref>G10:I10</xm:sqref>
        </x14:dataValidation>
        <x14:dataValidation type="list" allowBlank="1" showInputMessage="1" showErrorMessage="1" xr:uid="{00000000-0002-0000-0300-000003000000}">
          <x14:formula1>
            <xm:f>'Y:\Users\01102321\Desktop\品目別内訳書ダウンロード版確認\1214時点\[〔個人用〕_販売金額等の品目別内訳書Download用Excel版-1-1.xlsx]リスト'!#REF!</xm:f>
          </x14:formula1>
          <xm:sqref>D62:E65</xm:sqref>
        </x14:dataValidation>
        <x14:dataValidation type="list" errorStyle="information" imeMode="on" allowBlank="1" showInputMessage="1" xr:uid="{00000000-0002-0000-0300-000004000000}">
          <x14:formula1>
            <xm:f>リスト!$G$2:$G$4</xm:f>
          </x14:formula1>
          <xm:sqref>AB22:AB61</xm:sqref>
        </x14:dataValidation>
        <x14:dataValidation type="list" allowBlank="1" showInputMessage="1" xr:uid="{00000000-0002-0000-0300-000005000000}">
          <x14:formula1>
            <xm:f>'Y:\Users\01102321\Desktop\品目別内訳書ダウンロード版確認\1214時点\[〔個人用〕_販売金額等の品目別内訳書Download用Excel版-1-1.xlsx]リスト'!#REF!</xm:f>
          </x14:formula1>
          <xm:sqref>C63:C65 B62</xm:sqref>
        </x14:dataValidation>
        <x14:dataValidation type="list" imeMode="on" allowBlank="1" showInputMessage="1" showErrorMessage="1" xr:uid="{00000000-0002-0000-0300-000006000000}">
          <x14:formula1>
            <xm:f>リスト!$A$2:$A$7</xm:f>
          </x14:formula1>
          <xm:sqref>D22:D61</xm:sqref>
        </x14:dataValidation>
        <x14:dataValidation type="list" errorStyle="information" imeMode="on" allowBlank="1" showInputMessage="1" xr:uid="{00000000-0002-0000-0300-000008000000}">
          <x14:formula1>
            <xm:f>リスト!$F$3:$F$62</xm:f>
          </x14:formula1>
          <xm:sqref>C22:C61</xm:sqref>
        </x14:dataValidation>
        <x14:dataValidation type="list" imeMode="on" allowBlank="1" showInputMessage="1" showErrorMessage="1" xr:uid="{00000000-0002-0000-0300-000009000000}">
          <x14:formula1>
            <xm:f>リスト2!$C3:$G3</xm:f>
          </x14:formula1>
          <xm:sqref>E22:E61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68"/>
  <sheetViews>
    <sheetView zoomScaleNormal="100" zoomScaleSheetLayoutView="100" workbookViewId="0">
      <pane ySplit="13" topLeftCell="A14" activePane="bottomLeft" state="frozen"/>
      <selection activeCell="C5" sqref="C5"/>
      <selection pane="bottomLeft" activeCell="C14" sqref="C14:C15"/>
    </sheetView>
  </sheetViews>
  <sheetFormatPr defaultRowHeight="13.5" x14ac:dyDescent="0.15"/>
  <cols>
    <col min="1" max="1" width="3.5" style="10" bestFit="1" customWidth="1"/>
    <col min="2" max="2" width="4.375" style="179" customWidth="1"/>
    <col min="3" max="3" width="14.625" style="9" customWidth="1"/>
    <col min="4" max="4" width="7" style="9" bestFit="1" customWidth="1"/>
    <col min="5" max="5" width="14.625" style="9" customWidth="1"/>
    <col min="6" max="6" width="17.625" style="9" customWidth="1"/>
    <col min="7" max="7" width="9" style="9" bestFit="1" customWidth="1"/>
    <col min="8" max="9" width="6.25" style="9" customWidth="1"/>
    <col min="10" max="10" width="6.375" style="9" bestFit="1" customWidth="1"/>
    <col min="11" max="11" width="6.875" style="9" customWidth="1"/>
    <col min="12" max="13" width="6.25" style="9" customWidth="1"/>
    <col min="14" max="14" width="6.375" style="9" bestFit="1" customWidth="1"/>
    <col min="15" max="15" width="6.875" style="9" customWidth="1"/>
    <col min="16" max="17" width="6.25" style="9" customWidth="1"/>
    <col min="18" max="18" width="5.75" style="9" customWidth="1"/>
    <col min="19" max="19" width="6.875" style="9" customWidth="1"/>
    <col min="20" max="21" width="6.25" style="9" customWidth="1"/>
    <col min="22" max="22" width="5.25" style="9" customWidth="1"/>
    <col min="23" max="26" width="3.75" style="9" customWidth="1"/>
    <col min="27" max="27" width="7.5" style="9" bestFit="1" customWidth="1"/>
    <col min="28" max="16384" width="9" style="10"/>
  </cols>
  <sheetData>
    <row r="1" spans="1:28" ht="4.5" customHeight="1" x14ac:dyDescent="0.15"/>
    <row r="2" spans="1:28" ht="16.5" x14ac:dyDescent="0.15">
      <c r="C2" s="11"/>
      <c r="AA2" s="9">
        <v>2</v>
      </c>
    </row>
    <row r="3" spans="1:28" ht="6.75" customHeight="1" x14ac:dyDescent="0.15"/>
    <row r="4" spans="1:28" x14ac:dyDescent="0.15">
      <c r="C4" s="320" t="s">
        <v>220</v>
      </c>
      <c r="D4" s="321"/>
    </row>
    <row r="5" spans="1:28" ht="14.25" x14ac:dyDescent="0.15">
      <c r="C5" s="60"/>
      <c r="D5" s="60"/>
      <c r="E5" s="60"/>
      <c r="F5" s="60"/>
      <c r="G5" s="60"/>
      <c r="H5" s="61" t="str">
        <f>ページ1!H5</f>
        <v>令和</v>
      </c>
      <c r="I5" s="64">
        <f>ページ1!I5</f>
        <v>0</v>
      </c>
      <c r="J5" s="67" t="str">
        <f>ページ1!J5</f>
        <v>年産　水稲共済　販売金額等の品目別内訳書</v>
      </c>
      <c r="K5" s="60"/>
      <c r="L5" s="60"/>
      <c r="M5" s="60"/>
      <c r="N5" s="60"/>
      <c r="O5" s="60"/>
      <c r="P5" s="60"/>
      <c r="Q5" s="60"/>
      <c r="R5" s="60"/>
      <c r="S5" s="60"/>
      <c r="T5" s="60"/>
      <c r="U5" s="60"/>
      <c r="V5" s="60"/>
      <c r="W5" s="60"/>
      <c r="X5" s="60"/>
      <c r="Y5" s="60"/>
      <c r="Z5" s="60"/>
      <c r="AA5" s="10"/>
      <c r="AB5" s="88"/>
    </row>
    <row r="6" spans="1:28" ht="14.25" x14ac:dyDescent="0.15">
      <c r="C6" s="60"/>
      <c r="D6" s="60"/>
      <c r="E6" s="60"/>
      <c r="F6" s="60"/>
      <c r="G6" s="60"/>
      <c r="H6" s="60"/>
      <c r="I6" s="61"/>
      <c r="J6" s="64"/>
      <c r="K6" s="67"/>
      <c r="L6" s="60"/>
      <c r="M6" s="60"/>
      <c r="N6" s="60"/>
      <c r="O6" s="60"/>
      <c r="P6" s="60"/>
      <c r="Q6" s="60"/>
      <c r="R6" s="60"/>
      <c r="S6" s="60"/>
      <c r="T6" s="60"/>
      <c r="U6" s="60"/>
      <c r="V6" s="60"/>
      <c r="W6" s="60"/>
      <c r="X6" s="60"/>
      <c r="Y6" s="60"/>
      <c r="Z6" s="60"/>
      <c r="AA6" s="60"/>
      <c r="AB6" s="88"/>
    </row>
    <row r="7" spans="1:28" ht="22.5" customHeight="1" x14ac:dyDescent="0.15">
      <c r="B7" s="260" t="s">
        <v>145</v>
      </c>
      <c r="C7" s="262"/>
      <c r="D7" s="417">
        <f>ページ1!D8</f>
        <v>0</v>
      </c>
      <c r="E7" s="418"/>
      <c r="F7" s="168" t="s">
        <v>146</v>
      </c>
      <c r="G7" s="419">
        <f>ページ1!G8</f>
        <v>0</v>
      </c>
      <c r="H7" s="420"/>
      <c r="I7" s="420"/>
      <c r="J7" s="260" t="s">
        <v>147</v>
      </c>
      <c r="K7" s="261"/>
      <c r="L7" s="262"/>
      <c r="M7" s="421">
        <f>ページ1!M8</f>
        <v>0</v>
      </c>
      <c r="N7" s="422"/>
      <c r="O7" s="422"/>
      <c r="P7" s="422"/>
      <c r="Q7" s="422"/>
      <c r="R7" s="422"/>
      <c r="S7" s="422"/>
      <c r="T7" s="422"/>
      <c r="U7" s="422"/>
      <c r="V7" s="422"/>
      <c r="W7" s="422"/>
      <c r="X7" s="422"/>
      <c r="Y7" s="422"/>
      <c r="Z7" s="422"/>
      <c r="AA7" s="423"/>
      <c r="AB7" s="88"/>
    </row>
    <row r="8" spans="1:28" ht="4.5" customHeight="1" x14ac:dyDescent="0.15">
      <c r="AB8" s="88"/>
    </row>
    <row r="9" spans="1:28" ht="15.75" customHeight="1" x14ac:dyDescent="0.15">
      <c r="B9" s="181" t="str">
        <f>入力例_個人用!A26</f>
        <v>〔 内 訳 〕 入力例の（入力についてのお願い）に留意のうえ記入してください。</v>
      </c>
      <c r="D9" s="78"/>
      <c r="E9" s="78"/>
      <c r="F9" s="78"/>
      <c r="G9" s="78"/>
      <c r="H9" s="78"/>
      <c r="I9" s="78"/>
      <c r="J9" s="78"/>
      <c r="K9" s="78"/>
      <c r="L9" s="78"/>
      <c r="M9" s="78"/>
      <c r="N9" s="78"/>
      <c r="O9" s="78"/>
      <c r="P9" s="78"/>
      <c r="Q9" s="78"/>
      <c r="R9" s="78"/>
      <c r="S9" s="78"/>
      <c r="T9" s="78"/>
      <c r="U9" s="78"/>
      <c r="V9" s="78"/>
      <c r="W9" s="78"/>
      <c r="X9" s="78"/>
      <c r="Y9" s="78"/>
      <c r="Z9" s="78"/>
      <c r="AA9" s="78"/>
      <c r="AB9" s="88"/>
    </row>
    <row r="10" spans="1:28" ht="15.75" customHeight="1" x14ac:dyDescent="0.15">
      <c r="B10" s="279" t="s">
        <v>7</v>
      </c>
      <c r="C10" s="317"/>
      <c r="D10" s="313" t="s">
        <v>8</v>
      </c>
      <c r="E10" s="278" t="s">
        <v>9</v>
      </c>
      <c r="F10" s="291" t="s">
        <v>108</v>
      </c>
      <c r="G10" s="291"/>
      <c r="H10" s="291"/>
      <c r="I10" s="291"/>
      <c r="J10" s="291"/>
      <c r="K10" s="291" t="s">
        <v>11</v>
      </c>
      <c r="L10" s="291"/>
      <c r="M10" s="291"/>
      <c r="N10" s="322"/>
      <c r="O10" s="322" t="s">
        <v>12</v>
      </c>
      <c r="P10" s="413"/>
      <c r="Q10" s="413"/>
      <c r="R10" s="356"/>
      <c r="S10" s="322" t="s">
        <v>13</v>
      </c>
      <c r="T10" s="413"/>
      <c r="U10" s="413"/>
      <c r="V10" s="356"/>
      <c r="W10" s="322" t="s">
        <v>14</v>
      </c>
      <c r="X10" s="413"/>
      <c r="Y10" s="413"/>
      <c r="Z10" s="356"/>
      <c r="AA10" s="313" t="s">
        <v>15</v>
      </c>
      <c r="AB10" s="88"/>
    </row>
    <row r="11" spans="1:28" ht="13.5" customHeight="1" x14ac:dyDescent="0.15">
      <c r="B11" s="357"/>
      <c r="C11" s="358"/>
      <c r="D11" s="314"/>
      <c r="E11" s="293"/>
      <c r="F11" s="19" t="s">
        <v>10</v>
      </c>
      <c r="G11" s="25" t="s">
        <v>19</v>
      </c>
      <c r="H11" s="278" t="s">
        <v>21</v>
      </c>
      <c r="I11" s="278"/>
      <c r="J11" s="19" t="s">
        <v>23</v>
      </c>
      <c r="K11" s="25" t="s">
        <v>19</v>
      </c>
      <c r="L11" s="278" t="s">
        <v>21</v>
      </c>
      <c r="M11" s="278"/>
      <c r="N11" s="19" t="s">
        <v>23</v>
      </c>
      <c r="O11" s="25" t="s">
        <v>19</v>
      </c>
      <c r="P11" s="278" t="s">
        <v>21</v>
      </c>
      <c r="Q11" s="278"/>
      <c r="R11" s="19" t="s">
        <v>23</v>
      </c>
      <c r="S11" s="25" t="s">
        <v>19</v>
      </c>
      <c r="T11" s="278" t="s">
        <v>21</v>
      </c>
      <c r="U11" s="278"/>
      <c r="V11" s="19" t="s">
        <v>23</v>
      </c>
      <c r="W11" s="279" t="s">
        <v>19</v>
      </c>
      <c r="X11" s="280"/>
      <c r="Y11" s="280"/>
      <c r="Z11" s="281"/>
      <c r="AA11" s="314"/>
    </row>
    <row r="12" spans="1:28" x14ac:dyDescent="0.15">
      <c r="B12" s="357"/>
      <c r="C12" s="358"/>
      <c r="D12" s="314"/>
      <c r="E12" s="293"/>
      <c r="F12" s="26"/>
      <c r="G12" s="27" t="s">
        <v>20</v>
      </c>
      <c r="H12" s="282" t="s">
        <v>25</v>
      </c>
      <c r="I12" s="282"/>
      <c r="J12" s="26" t="s">
        <v>24</v>
      </c>
      <c r="K12" s="27" t="s">
        <v>20</v>
      </c>
      <c r="L12" s="282" t="s">
        <v>25</v>
      </c>
      <c r="M12" s="282"/>
      <c r="N12" s="26" t="s">
        <v>24</v>
      </c>
      <c r="O12" s="27" t="s">
        <v>20</v>
      </c>
      <c r="P12" s="282" t="s">
        <v>25</v>
      </c>
      <c r="Q12" s="282"/>
      <c r="R12" s="26" t="s">
        <v>24</v>
      </c>
      <c r="S12" s="27" t="s">
        <v>20</v>
      </c>
      <c r="T12" s="282" t="s">
        <v>25</v>
      </c>
      <c r="U12" s="282"/>
      <c r="V12" s="26" t="s">
        <v>24</v>
      </c>
      <c r="W12" s="344" t="s">
        <v>20</v>
      </c>
      <c r="X12" s="345"/>
      <c r="Y12" s="345"/>
      <c r="Z12" s="346"/>
      <c r="AA12" s="318" t="s">
        <v>205</v>
      </c>
    </row>
    <row r="13" spans="1:28" x14ac:dyDescent="0.15">
      <c r="B13" s="283"/>
      <c r="C13" s="285"/>
      <c r="D13" s="312"/>
      <c r="E13" s="294"/>
      <c r="F13" s="28"/>
      <c r="G13" s="28" t="s">
        <v>17</v>
      </c>
      <c r="H13" s="294" t="s">
        <v>18</v>
      </c>
      <c r="I13" s="294"/>
      <c r="J13" s="28" t="s">
        <v>143</v>
      </c>
      <c r="K13" s="28" t="s">
        <v>17</v>
      </c>
      <c r="L13" s="294" t="s">
        <v>18</v>
      </c>
      <c r="M13" s="294"/>
      <c r="N13" s="28" t="s">
        <v>143</v>
      </c>
      <c r="O13" s="28" t="s">
        <v>17</v>
      </c>
      <c r="P13" s="294" t="s">
        <v>18</v>
      </c>
      <c r="Q13" s="294"/>
      <c r="R13" s="28" t="s">
        <v>143</v>
      </c>
      <c r="S13" s="28" t="s">
        <v>17</v>
      </c>
      <c r="T13" s="294" t="s">
        <v>18</v>
      </c>
      <c r="U13" s="294"/>
      <c r="V13" s="29" t="s">
        <v>143</v>
      </c>
      <c r="W13" s="29"/>
      <c r="X13" s="2"/>
      <c r="Y13" s="2"/>
      <c r="Z13" s="30"/>
      <c r="AA13" s="319"/>
    </row>
    <row r="14" spans="1:28" ht="11.65" customHeight="1" x14ac:dyDescent="0.15">
      <c r="A14" s="376">
        <v>21</v>
      </c>
      <c r="B14" s="187" t="str">
        <f>IF(C14="","",IF(ISERROR(VLOOKUP(C14,リスト!$L:$M,2,0)),"",VLOOKUP(C14,リスト!$L:$M,2,0)))</f>
        <v/>
      </c>
      <c r="C14" s="369"/>
      <c r="D14" s="367"/>
      <c r="E14" s="365"/>
      <c r="F14" s="363"/>
      <c r="G14" s="359"/>
      <c r="H14" s="371"/>
      <c r="I14" s="372"/>
      <c r="J14" s="361" t="str">
        <f t="shared" ref="J14" si="0">IF(ISERROR(H14/G14),"",H14/G14)</f>
        <v/>
      </c>
      <c r="K14" s="359"/>
      <c r="L14" s="371"/>
      <c r="M14" s="372"/>
      <c r="N14" s="361" t="str">
        <f t="shared" ref="N14" si="1">IF(ISERROR(L14/K14),"",L14/K14)</f>
        <v/>
      </c>
      <c r="O14" s="359"/>
      <c r="P14" s="371"/>
      <c r="Q14" s="372"/>
      <c r="R14" s="361" t="str">
        <f>IF(ISERROR(P14/O14),"",P14/O14)</f>
        <v/>
      </c>
      <c r="S14" s="359"/>
      <c r="T14" s="371"/>
      <c r="U14" s="372"/>
      <c r="V14" s="361" t="str">
        <f t="shared" ref="V14" si="2">IF(ISERROR(T14/S14),"",T14/S14)</f>
        <v/>
      </c>
      <c r="W14" s="371"/>
      <c r="X14" s="377"/>
      <c r="Y14" s="377"/>
      <c r="Z14" s="372"/>
      <c r="AA14" s="173"/>
    </row>
    <row r="15" spans="1:28" s="177" customFormat="1" ht="11.65" customHeight="1" x14ac:dyDescent="0.15">
      <c r="A15" s="376"/>
      <c r="B15" s="188" t="str">
        <f>IF(C14="","",IF(ISERROR(VLOOKUP(C14,リスト!$N:$O,2,0)),"",VLOOKUP(C14,リスト!$N:$O,2,0)))</f>
        <v/>
      </c>
      <c r="C15" s="370"/>
      <c r="D15" s="368"/>
      <c r="E15" s="366"/>
      <c r="F15" s="364"/>
      <c r="G15" s="360"/>
      <c r="H15" s="373"/>
      <c r="I15" s="374"/>
      <c r="J15" s="362"/>
      <c r="K15" s="360"/>
      <c r="L15" s="373"/>
      <c r="M15" s="374"/>
      <c r="N15" s="362"/>
      <c r="O15" s="360"/>
      <c r="P15" s="373"/>
      <c r="Q15" s="374"/>
      <c r="R15" s="362"/>
      <c r="S15" s="360"/>
      <c r="T15" s="373"/>
      <c r="U15" s="374"/>
      <c r="V15" s="362"/>
      <c r="W15" s="373"/>
      <c r="X15" s="378"/>
      <c r="Y15" s="378"/>
      <c r="Z15" s="374"/>
      <c r="AA15" s="174"/>
    </row>
    <row r="16" spans="1:28" ht="11.65" customHeight="1" x14ac:dyDescent="0.15">
      <c r="A16" s="376">
        <v>22</v>
      </c>
      <c r="B16" s="187" t="str">
        <f>IF(C16="","",IF(ISERROR(VLOOKUP(C16,リスト!$L:$M,2,0)),"",VLOOKUP(C16,リスト!$L:$M,2,0)))</f>
        <v/>
      </c>
      <c r="C16" s="369"/>
      <c r="D16" s="367"/>
      <c r="E16" s="365"/>
      <c r="F16" s="363"/>
      <c r="G16" s="359"/>
      <c r="H16" s="371"/>
      <c r="I16" s="372"/>
      <c r="J16" s="361" t="str">
        <f t="shared" ref="J16" si="3">IF(ISERROR(H16/G16),"",H16/G16)</f>
        <v/>
      </c>
      <c r="K16" s="359"/>
      <c r="L16" s="371"/>
      <c r="M16" s="372"/>
      <c r="N16" s="361" t="str">
        <f t="shared" ref="N16" si="4">IF(ISERROR(L16/K16),"",L16/K16)</f>
        <v/>
      </c>
      <c r="O16" s="359"/>
      <c r="P16" s="371"/>
      <c r="Q16" s="372"/>
      <c r="R16" s="361" t="str">
        <f>IF(ISERROR(P16/O16),"",P16/O16)</f>
        <v/>
      </c>
      <c r="S16" s="359"/>
      <c r="T16" s="371"/>
      <c r="U16" s="372"/>
      <c r="V16" s="361" t="str">
        <f t="shared" ref="V16" si="5">IF(ISERROR(T16/S16),"",T16/S16)</f>
        <v/>
      </c>
      <c r="W16" s="371"/>
      <c r="X16" s="377"/>
      <c r="Y16" s="377"/>
      <c r="Z16" s="372"/>
      <c r="AA16" s="173"/>
    </row>
    <row r="17" spans="1:27" s="177" customFormat="1" ht="11.65" customHeight="1" x14ac:dyDescent="0.15">
      <c r="A17" s="376"/>
      <c r="B17" s="188" t="str">
        <f>IF(C16="","",IF(ISERROR(VLOOKUP(C16,リスト!$N:$O,2,0)),"",VLOOKUP(C16,リスト!$N:$O,2,0)))</f>
        <v/>
      </c>
      <c r="C17" s="370"/>
      <c r="D17" s="368"/>
      <c r="E17" s="366"/>
      <c r="F17" s="364"/>
      <c r="G17" s="360"/>
      <c r="H17" s="373"/>
      <c r="I17" s="374"/>
      <c r="J17" s="362"/>
      <c r="K17" s="360"/>
      <c r="L17" s="373"/>
      <c r="M17" s="374"/>
      <c r="N17" s="362"/>
      <c r="O17" s="360"/>
      <c r="P17" s="373"/>
      <c r="Q17" s="374"/>
      <c r="R17" s="362"/>
      <c r="S17" s="360"/>
      <c r="T17" s="373"/>
      <c r="U17" s="374"/>
      <c r="V17" s="362"/>
      <c r="W17" s="373"/>
      <c r="X17" s="378"/>
      <c r="Y17" s="378"/>
      <c r="Z17" s="374"/>
      <c r="AA17" s="174"/>
    </row>
    <row r="18" spans="1:27" ht="11.65" customHeight="1" x14ac:dyDescent="0.15">
      <c r="A18" s="376">
        <v>23</v>
      </c>
      <c r="B18" s="187" t="str">
        <f>IF(C18="","",IF(ISERROR(VLOOKUP(C18,リスト!$L:$M,2,0)),"",VLOOKUP(C18,リスト!$L:$M,2,0)))</f>
        <v/>
      </c>
      <c r="C18" s="369"/>
      <c r="D18" s="367"/>
      <c r="E18" s="365"/>
      <c r="F18" s="363"/>
      <c r="G18" s="359"/>
      <c r="H18" s="371"/>
      <c r="I18" s="372"/>
      <c r="J18" s="361" t="str">
        <f t="shared" ref="J18" si="6">IF(ISERROR(H18/G18),"",H18/G18)</f>
        <v/>
      </c>
      <c r="K18" s="359"/>
      <c r="L18" s="371"/>
      <c r="M18" s="372"/>
      <c r="N18" s="361" t="str">
        <f t="shared" ref="N18" si="7">IF(ISERROR(L18/K18),"",L18/K18)</f>
        <v/>
      </c>
      <c r="O18" s="359"/>
      <c r="P18" s="371"/>
      <c r="Q18" s="372"/>
      <c r="R18" s="361" t="str">
        <f>IF(ISERROR(P18/O18),"",P18/O18)</f>
        <v/>
      </c>
      <c r="S18" s="359"/>
      <c r="T18" s="371"/>
      <c r="U18" s="372"/>
      <c r="V18" s="361" t="str">
        <f t="shared" ref="V18" si="8">IF(ISERROR(T18/S18),"",T18/S18)</f>
        <v/>
      </c>
      <c r="W18" s="371"/>
      <c r="X18" s="377"/>
      <c r="Y18" s="377"/>
      <c r="Z18" s="372"/>
      <c r="AA18" s="173"/>
    </row>
    <row r="19" spans="1:27" s="177" customFormat="1" ht="11.65" customHeight="1" x14ac:dyDescent="0.15">
      <c r="A19" s="376"/>
      <c r="B19" s="188" t="str">
        <f>IF(C18="","",IF(ISERROR(VLOOKUP(C18,リスト!$N:$O,2,0)),"",VLOOKUP(C18,リスト!$N:$O,2,0)))</f>
        <v/>
      </c>
      <c r="C19" s="370"/>
      <c r="D19" s="368"/>
      <c r="E19" s="366"/>
      <c r="F19" s="364"/>
      <c r="G19" s="360"/>
      <c r="H19" s="373"/>
      <c r="I19" s="374"/>
      <c r="J19" s="362"/>
      <c r="K19" s="360"/>
      <c r="L19" s="373"/>
      <c r="M19" s="374"/>
      <c r="N19" s="362"/>
      <c r="O19" s="360"/>
      <c r="P19" s="373"/>
      <c r="Q19" s="374"/>
      <c r="R19" s="362"/>
      <c r="S19" s="360"/>
      <c r="T19" s="373"/>
      <c r="U19" s="374"/>
      <c r="V19" s="362"/>
      <c r="W19" s="373"/>
      <c r="X19" s="378"/>
      <c r="Y19" s="378"/>
      <c r="Z19" s="374"/>
      <c r="AA19" s="174"/>
    </row>
    <row r="20" spans="1:27" ht="11.65" customHeight="1" x14ac:dyDescent="0.15">
      <c r="A20" s="376">
        <v>24</v>
      </c>
      <c r="B20" s="187" t="str">
        <f>IF(C20="","",IF(ISERROR(VLOOKUP(C20,リスト!$L:$M,2,0)),"",VLOOKUP(C20,リスト!$L:$M,2,0)))</f>
        <v/>
      </c>
      <c r="C20" s="369"/>
      <c r="D20" s="367"/>
      <c r="E20" s="365"/>
      <c r="F20" s="363"/>
      <c r="G20" s="359"/>
      <c r="H20" s="371"/>
      <c r="I20" s="372"/>
      <c r="J20" s="361" t="str">
        <f t="shared" ref="J20" si="9">IF(ISERROR(H20/G20),"",H20/G20)</f>
        <v/>
      </c>
      <c r="K20" s="359"/>
      <c r="L20" s="371"/>
      <c r="M20" s="372"/>
      <c r="N20" s="361" t="str">
        <f t="shared" ref="N20" si="10">IF(ISERROR(L20/K20),"",L20/K20)</f>
        <v/>
      </c>
      <c r="O20" s="359"/>
      <c r="P20" s="371"/>
      <c r="Q20" s="372"/>
      <c r="R20" s="361" t="str">
        <f>IF(ISERROR(P20/O20),"",P20/O20)</f>
        <v/>
      </c>
      <c r="S20" s="359"/>
      <c r="T20" s="371"/>
      <c r="U20" s="372"/>
      <c r="V20" s="361" t="str">
        <f t="shared" ref="V20" si="11">IF(ISERROR(T20/S20),"",T20/S20)</f>
        <v/>
      </c>
      <c r="W20" s="371"/>
      <c r="X20" s="377"/>
      <c r="Y20" s="377"/>
      <c r="Z20" s="372"/>
      <c r="AA20" s="173"/>
    </row>
    <row r="21" spans="1:27" s="177" customFormat="1" ht="11.65" customHeight="1" x14ac:dyDescent="0.15">
      <c r="A21" s="376"/>
      <c r="B21" s="188" t="str">
        <f>IF(C20="","",IF(ISERROR(VLOOKUP(C20,リスト!$N:$O,2,0)),"",VLOOKUP(C20,リスト!$N:$O,2,0)))</f>
        <v/>
      </c>
      <c r="C21" s="370"/>
      <c r="D21" s="368"/>
      <c r="E21" s="366"/>
      <c r="F21" s="364"/>
      <c r="G21" s="360"/>
      <c r="H21" s="373"/>
      <c r="I21" s="374"/>
      <c r="J21" s="362"/>
      <c r="K21" s="360"/>
      <c r="L21" s="373"/>
      <c r="M21" s="374"/>
      <c r="N21" s="362"/>
      <c r="O21" s="360"/>
      <c r="P21" s="373"/>
      <c r="Q21" s="374"/>
      <c r="R21" s="362"/>
      <c r="S21" s="360"/>
      <c r="T21" s="373"/>
      <c r="U21" s="374"/>
      <c r="V21" s="362"/>
      <c r="W21" s="373"/>
      <c r="X21" s="378"/>
      <c r="Y21" s="378"/>
      <c r="Z21" s="374"/>
      <c r="AA21" s="174"/>
    </row>
    <row r="22" spans="1:27" ht="11.65" customHeight="1" x14ac:dyDescent="0.15">
      <c r="A22" s="376">
        <v>25</v>
      </c>
      <c r="B22" s="187" t="str">
        <f>IF(C22="","",IF(ISERROR(VLOOKUP(C22,リスト!$L:$M,2,0)),"",VLOOKUP(C22,リスト!$L:$M,2,0)))</f>
        <v/>
      </c>
      <c r="C22" s="369"/>
      <c r="D22" s="367"/>
      <c r="E22" s="365"/>
      <c r="F22" s="363"/>
      <c r="G22" s="359"/>
      <c r="H22" s="371"/>
      <c r="I22" s="372"/>
      <c r="J22" s="361" t="str">
        <f t="shared" ref="J22" si="12">IF(ISERROR(H22/G22),"",H22/G22)</f>
        <v/>
      </c>
      <c r="K22" s="359"/>
      <c r="L22" s="371"/>
      <c r="M22" s="372"/>
      <c r="N22" s="361" t="str">
        <f t="shared" ref="N22" si="13">IF(ISERROR(L22/K22),"",L22/K22)</f>
        <v/>
      </c>
      <c r="O22" s="359"/>
      <c r="P22" s="371"/>
      <c r="Q22" s="372"/>
      <c r="R22" s="361" t="str">
        <f>IF(ISERROR(P22/O22),"",P22/O22)</f>
        <v/>
      </c>
      <c r="S22" s="359"/>
      <c r="T22" s="371"/>
      <c r="U22" s="372"/>
      <c r="V22" s="361" t="str">
        <f t="shared" ref="V22" si="14">IF(ISERROR(T22/S22),"",T22/S22)</f>
        <v/>
      </c>
      <c r="W22" s="371"/>
      <c r="X22" s="377"/>
      <c r="Y22" s="377"/>
      <c r="Z22" s="372"/>
      <c r="AA22" s="173"/>
    </row>
    <row r="23" spans="1:27" s="177" customFormat="1" ht="11.65" customHeight="1" x14ac:dyDescent="0.15">
      <c r="A23" s="376"/>
      <c r="B23" s="188" t="str">
        <f>IF(C22="","",IF(ISERROR(VLOOKUP(C22,リスト!$N:$O,2,0)),"",VLOOKUP(C22,リスト!$N:$O,2,0)))</f>
        <v/>
      </c>
      <c r="C23" s="370"/>
      <c r="D23" s="368"/>
      <c r="E23" s="366"/>
      <c r="F23" s="364"/>
      <c r="G23" s="360"/>
      <c r="H23" s="373"/>
      <c r="I23" s="374"/>
      <c r="J23" s="362"/>
      <c r="K23" s="360"/>
      <c r="L23" s="373"/>
      <c r="M23" s="374"/>
      <c r="N23" s="362"/>
      <c r="O23" s="360"/>
      <c r="P23" s="373"/>
      <c r="Q23" s="374"/>
      <c r="R23" s="362"/>
      <c r="S23" s="360"/>
      <c r="T23" s="373"/>
      <c r="U23" s="374"/>
      <c r="V23" s="362"/>
      <c r="W23" s="373"/>
      <c r="X23" s="378"/>
      <c r="Y23" s="378"/>
      <c r="Z23" s="374"/>
      <c r="AA23" s="174"/>
    </row>
    <row r="24" spans="1:27" ht="11.65" customHeight="1" x14ac:dyDescent="0.15">
      <c r="A24" s="376">
        <v>26</v>
      </c>
      <c r="B24" s="187" t="str">
        <f>IF(C24="","",IF(ISERROR(VLOOKUP(C24,リスト!$L:$M,2,0)),"",VLOOKUP(C24,リスト!$L:$M,2,0)))</f>
        <v/>
      </c>
      <c r="C24" s="369"/>
      <c r="D24" s="367"/>
      <c r="E24" s="365"/>
      <c r="F24" s="363"/>
      <c r="G24" s="359"/>
      <c r="H24" s="371"/>
      <c r="I24" s="372"/>
      <c r="J24" s="361" t="str">
        <f t="shared" ref="J24" si="15">IF(ISERROR(H24/G24),"",H24/G24)</f>
        <v/>
      </c>
      <c r="K24" s="359"/>
      <c r="L24" s="371"/>
      <c r="M24" s="372"/>
      <c r="N24" s="361" t="str">
        <f t="shared" ref="N24" si="16">IF(ISERROR(L24/K24),"",L24/K24)</f>
        <v/>
      </c>
      <c r="O24" s="359"/>
      <c r="P24" s="371"/>
      <c r="Q24" s="372"/>
      <c r="R24" s="361" t="str">
        <f>IF(ISERROR(P24/O24),"",P24/O24)</f>
        <v/>
      </c>
      <c r="S24" s="359"/>
      <c r="T24" s="371"/>
      <c r="U24" s="372"/>
      <c r="V24" s="361" t="str">
        <f t="shared" ref="V24" si="17">IF(ISERROR(T24/S24),"",T24/S24)</f>
        <v/>
      </c>
      <c r="W24" s="371"/>
      <c r="X24" s="377"/>
      <c r="Y24" s="377"/>
      <c r="Z24" s="372"/>
      <c r="AA24" s="173"/>
    </row>
    <row r="25" spans="1:27" s="177" customFormat="1" ht="11.65" customHeight="1" x14ac:dyDescent="0.15">
      <c r="A25" s="376"/>
      <c r="B25" s="188" t="str">
        <f>IF(C24="","",IF(ISERROR(VLOOKUP(C24,リスト!$N:$O,2,0)),"",VLOOKUP(C24,リスト!$N:$O,2,0)))</f>
        <v/>
      </c>
      <c r="C25" s="370"/>
      <c r="D25" s="368"/>
      <c r="E25" s="366"/>
      <c r="F25" s="364"/>
      <c r="G25" s="360"/>
      <c r="H25" s="373"/>
      <c r="I25" s="374"/>
      <c r="J25" s="362"/>
      <c r="K25" s="360"/>
      <c r="L25" s="373"/>
      <c r="M25" s="374"/>
      <c r="N25" s="362"/>
      <c r="O25" s="360"/>
      <c r="P25" s="373"/>
      <c r="Q25" s="374"/>
      <c r="R25" s="362"/>
      <c r="S25" s="360"/>
      <c r="T25" s="373"/>
      <c r="U25" s="374"/>
      <c r="V25" s="362"/>
      <c r="W25" s="373"/>
      <c r="X25" s="378"/>
      <c r="Y25" s="378"/>
      <c r="Z25" s="374"/>
      <c r="AA25" s="174"/>
    </row>
    <row r="26" spans="1:27" ht="11.65" customHeight="1" x14ac:dyDescent="0.15">
      <c r="A26" s="376">
        <v>27</v>
      </c>
      <c r="B26" s="187" t="str">
        <f>IF(C26="","",IF(ISERROR(VLOOKUP(C26,リスト!$L:$M,2,0)),"",VLOOKUP(C26,リスト!$L:$M,2,0)))</f>
        <v/>
      </c>
      <c r="C26" s="369"/>
      <c r="D26" s="367"/>
      <c r="E26" s="365"/>
      <c r="F26" s="363"/>
      <c r="G26" s="359"/>
      <c r="H26" s="371"/>
      <c r="I26" s="372"/>
      <c r="J26" s="361" t="str">
        <f t="shared" ref="J26" si="18">IF(ISERROR(H26/G26),"",H26/G26)</f>
        <v/>
      </c>
      <c r="K26" s="359"/>
      <c r="L26" s="371"/>
      <c r="M26" s="372"/>
      <c r="N26" s="361" t="str">
        <f t="shared" ref="N26" si="19">IF(ISERROR(L26/K26),"",L26/K26)</f>
        <v/>
      </c>
      <c r="O26" s="359"/>
      <c r="P26" s="371"/>
      <c r="Q26" s="372"/>
      <c r="R26" s="361" t="str">
        <f>IF(ISERROR(P26/O26),"",P26/O26)</f>
        <v/>
      </c>
      <c r="S26" s="359"/>
      <c r="T26" s="371"/>
      <c r="U26" s="372"/>
      <c r="V26" s="361" t="str">
        <f t="shared" ref="V26" si="20">IF(ISERROR(T26/S26),"",T26/S26)</f>
        <v/>
      </c>
      <c r="W26" s="371"/>
      <c r="X26" s="377"/>
      <c r="Y26" s="377"/>
      <c r="Z26" s="372"/>
      <c r="AA26" s="173"/>
    </row>
    <row r="27" spans="1:27" s="177" customFormat="1" ht="11.65" customHeight="1" x14ac:dyDescent="0.15">
      <c r="A27" s="376"/>
      <c r="B27" s="188" t="str">
        <f>IF(C26="","",IF(ISERROR(VLOOKUP(C26,リスト!$N:$O,2,0)),"",VLOOKUP(C26,リスト!$N:$O,2,0)))</f>
        <v/>
      </c>
      <c r="C27" s="370"/>
      <c r="D27" s="368"/>
      <c r="E27" s="366"/>
      <c r="F27" s="364"/>
      <c r="G27" s="360"/>
      <c r="H27" s="373"/>
      <c r="I27" s="374"/>
      <c r="J27" s="362"/>
      <c r="K27" s="360"/>
      <c r="L27" s="373"/>
      <c r="M27" s="374"/>
      <c r="N27" s="362"/>
      <c r="O27" s="360"/>
      <c r="P27" s="373"/>
      <c r="Q27" s="374"/>
      <c r="R27" s="362"/>
      <c r="S27" s="360"/>
      <c r="T27" s="373"/>
      <c r="U27" s="374"/>
      <c r="V27" s="362"/>
      <c r="W27" s="373"/>
      <c r="X27" s="378"/>
      <c r="Y27" s="378"/>
      <c r="Z27" s="374"/>
      <c r="AA27" s="174"/>
    </row>
    <row r="28" spans="1:27" ht="11.65" customHeight="1" x14ac:dyDescent="0.15">
      <c r="A28" s="376">
        <v>28</v>
      </c>
      <c r="B28" s="187" t="str">
        <f>IF(C28="","",IF(ISERROR(VLOOKUP(C28,リスト!$L:$M,2,0)),"",VLOOKUP(C28,リスト!$L:$M,2,0)))</f>
        <v/>
      </c>
      <c r="C28" s="369"/>
      <c r="D28" s="367"/>
      <c r="E28" s="365"/>
      <c r="F28" s="363"/>
      <c r="G28" s="359"/>
      <c r="H28" s="371"/>
      <c r="I28" s="372"/>
      <c r="J28" s="361" t="str">
        <f t="shared" ref="J28" si="21">IF(ISERROR(H28/G28),"",H28/G28)</f>
        <v/>
      </c>
      <c r="K28" s="359"/>
      <c r="L28" s="371"/>
      <c r="M28" s="372"/>
      <c r="N28" s="361" t="str">
        <f t="shared" ref="N28" si="22">IF(ISERROR(L28/K28),"",L28/K28)</f>
        <v/>
      </c>
      <c r="O28" s="359"/>
      <c r="P28" s="371"/>
      <c r="Q28" s="372"/>
      <c r="R28" s="361" t="str">
        <f>IF(ISERROR(P28/O28),"",P28/O28)</f>
        <v/>
      </c>
      <c r="S28" s="359"/>
      <c r="T28" s="371"/>
      <c r="U28" s="372"/>
      <c r="V28" s="361" t="str">
        <f t="shared" ref="V28" si="23">IF(ISERROR(T28/S28),"",T28/S28)</f>
        <v/>
      </c>
      <c r="W28" s="371"/>
      <c r="X28" s="377"/>
      <c r="Y28" s="377"/>
      <c r="Z28" s="372"/>
      <c r="AA28" s="173"/>
    </row>
    <row r="29" spans="1:27" s="177" customFormat="1" ht="11.65" customHeight="1" x14ac:dyDescent="0.15">
      <c r="A29" s="376"/>
      <c r="B29" s="188" t="str">
        <f>IF(C28="","",IF(ISERROR(VLOOKUP(C28,リスト!$N:$O,2,0)),"",VLOOKUP(C28,リスト!$N:$O,2,0)))</f>
        <v/>
      </c>
      <c r="C29" s="370"/>
      <c r="D29" s="368"/>
      <c r="E29" s="366"/>
      <c r="F29" s="364"/>
      <c r="G29" s="360"/>
      <c r="H29" s="373"/>
      <c r="I29" s="374"/>
      <c r="J29" s="362"/>
      <c r="K29" s="360"/>
      <c r="L29" s="373"/>
      <c r="M29" s="374"/>
      <c r="N29" s="362"/>
      <c r="O29" s="360"/>
      <c r="P29" s="373"/>
      <c r="Q29" s="374"/>
      <c r="R29" s="362"/>
      <c r="S29" s="360"/>
      <c r="T29" s="373"/>
      <c r="U29" s="374"/>
      <c r="V29" s="362"/>
      <c r="W29" s="373"/>
      <c r="X29" s="378"/>
      <c r="Y29" s="378"/>
      <c r="Z29" s="374"/>
      <c r="AA29" s="174"/>
    </row>
    <row r="30" spans="1:27" ht="11.65" customHeight="1" x14ac:dyDescent="0.15">
      <c r="A30" s="376">
        <v>29</v>
      </c>
      <c r="B30" s="187" t="str">
        <f>IF(C30="","",IF(ISERROR(VLOOKUP(C30,リスト!$L:$M,2,0)),"",VLOOKUP(C30,リスト!$L:$M,2,0)))</f>
        <v/>
      </c>
      <c r="C30" s="369"/>
      <c r="D30" s="367"/>
      <c r="E30" s="365"/>
      <c r="F30" s="363"/>
      <c r="G30" s="359"/>
      <c r="H30" s="371"/>
      <c r="I30" s="372"/>
      <c r="J30" s="361" t="str">
        <f t="shared" ref="J30" si="24">IF(ISERROR(H30/G30),"",H30/G30)</f>
        <v/>
      </c>
      <c r="K30" s="359"/>
      <c r="L30" s="371"/>
      <c r="M30" s="372"/>
      <c r="N30" s="361" t="str">
        <f t="shared" ref="N30" si="25">IF(ISERROR(L30/K30),"",L30/K30)</f>
        <v/>
      </c>
      <c r="O30" s="359"/>
      <c r="P30" s="371"/>
      <c r="Q30" s="372"/>
      <c r="R30" s="361" t="str">
        <f>IF(ISERROR(P30/O30),"",P30/O30)</f>
        <v/>
      </c>
      <c r="S30" s="359"/>
      <c r="T30" s="371"/>
      <c r="U30" s="372"/>
      <c r="V30" s="361" t="str">
        <f t="shared" ref="V30" si="26">IF(ISERROR(T30/S30),"",T30/S30)</f>
        <v/>
      </c>
      <c r="W30" s="371"/>
      <c r="X30" s="377"/>
      <c r="Y30" s="377"/>
      <c r="Z30" s="372"/>
      <c r="AA30" s="173"/>
    </row>
    <row r="31" spans="1:27" s="177" customFormat="1" ht="11.65" customHeight="1" x14ac:dyDescent="0.15">
      <c r="A31" s="376"/>
      <c r="B31" s="188" t="str">
        <f>IF(C30="","",IF(ISERROR(VLOOKUP(C30,リスト!$N:$O,2,0)),"",VLOOKUP(C30,リスト!$N:$O,2,0)))</f>
        <v/>
      </c>
      <c r="C31" s="370"/>
      <c r="D31" s="368"/>
      <c r="E31" s="366"/>
      <c r="F31" s="364"/>
      <c r="G31" s="360"/>
      <c r="H31" s="373"/>
      <c r="I31" s="374"/>
      <c r="J31" s="362"/>
      <c r="K31" s="360"/>
      <c r="L31" s="373"/>
      <c r="M31" s="374"/>
      <c r="N31" s="362"/>
      <c r="O31" s="360"/>
      <c r="P31" s="373"/>
      <c r="Q31" s="374"/>
      <c r="R31" s="362"/>
      <c r="S31" s="360"/>
      <c r="T31" s="373"/>
      <c r="U31" s="374"/>
      <c r="V31" s="362"/>
      <c r="W31" s="373"/>
      <c r="X31" s="378"/>
      <c r="Y31" s="378"/>
      <c r="Z31" s="374"/>
      <c r="AA31" s="174"/>
    </row>
    <row r="32" spans="1:27" ht="11.65" customHeight="1" x14ac:dyDescent="0.15">
      <c r="A32" s="376">
        <v>30</v>
      </c>
      <c r="B32" s="187" t="str">
        <f>IF(C32="","",IF(ISERROR(VLOOKUP(C32,リスト!$L:$M,2,0)),"",VLOOKUP(C32,リスト!$L:$M,2,0)))</f>
        <v/>
      </c>
      <c r="C32" s="369"/>
      <c r="D32" s="367"/>
      <c r="E32" s="365"/>
      <c r="F32" s="363"/>
      <c r="G32" s="359"/>
      <c r="H32" s="371"/>
      <c r="I32" s="372"/>
      <c r="J32" s="361" t="str">
        <f t="shared" ref="J32" si="27">IF(ISERROR(H32/G32),"",H32/G32)</f>
        <v/>
      </c>
      <c r="K32" s="359"/>
      <c r="L32" s="371"/>
      <c r="M32" s="372"/>
      <c r="N32" s="361" t="str">
        <f t="shared" ref="N32" si="28">IF(ISERROR(L32/K32),"",L32/K32)</f>
        <v/>
      </c>
      <c r="O32" s="359"/>
      <c r="P32" s="371"/>
      <c r="Q32" s="372"/>
      <c r="R32" s="361" t="str">
        <f>IF(ISERROR(P32/O32),"",P32/O32)</f>
        <v/>
      </c>
      <c r="S32" s="359"/>
      <c r="T32" s="371"/>
      <c r="U32" s="372"/>
      <c r="V32" s="361" t="str">
        <f t="shared" ref="V32" si="29">IF(ISERROR(T32/S32),"",T32/S32)</f>
        <v/>
      </c>
      <c r="W32" s="371"/>
      <c r="X32" s="377"/>
      <c r="Y32" s="377"/>
      <c r="Z32" s="372"/>
      <c r="AA32" s="173"/>
    </row>
    <row r="33" spans="1:27" s="177" customFormat="1" ht="11.65" customHeight="1" x14ac:dyDescent="0.15">
      <c r="A33" s="376"/>
      <c r="B33" s="188" t="str">
        <f>IF(C32="","",IF(ISERROR(VLOOKUP(C32,リスト!$N:$O,2,0)),"",VLOOKUP(C32,リスト!$N:$O,2,0)))</f>
        <v/>
      </c>
      <c r="C33" s="370"/>
      <c r="D33" s="368"/>
      <c r="E33" s="366"/>
      <c r="F33" s="364"/>
      <c r="G33" s="360"/>
      <c r="H33" s="373"/>
      <c r="I33" s="374"/>
      <c r="J33" s="362"/>
      <c r="K33" s="360"/>
      <c r="L33" s="373"/>
      <c r="M33" s="374"/>
      <c r="N33" s="362"/>
      <c r="O33" s="360"/>
      <c r="P33" s="373"/>
      <c r="Q33" s="374"/>
      <c r="R33" s="362"/>
      <c r="S33" s="360"/>
      <c r="T33" s="373"/>
      <c r="U33" s="374"/>
      <c r="V33" s="362"/>
      <c r="W33" s="373"/>
      <c r="X33" s="378"/>
      <c r="Y33" s="378"/>
      <c r="Z33" s="374"/>
      <c r="AA33" s="174"/>
    </row>
    <row r="34" spans="1:27" ht="11.65" customHeight="1" x14ac:dyDescent="0.15">
      <c r="A34" s="376">
        <v>31</v>
      </c>
      <c r="B34" s="187" t="str">
        <f>IF(C34="","",IF(ISERROR(VLOOKUP(C34,リスト!$L:$M,2,0)),"",VLOOKUP(C34,リスト!$L:$M,2,0)))</f>
        <v/>
      </c>
      <c r="C34" s="369"/>
      <c r="D34" s="367"/>
      <c r="E34" s="365"/>
      <c r="F34" s="363"/>
      <c r="G34" s="359"/>
      <c r="H34" s="371"/>
      <c r="I34" s="372"/>
      <c r="J34" s="361" t="str">
        <f t="shared" ref="J34" si="30">IF(ISERROR(H34/G34),"",H34/G34)</f>
        <v/>
      </c>
      <c r="K34" s="359"/>
      <c r="L34" s="371"/>
      <c r="M34" s="372"/>
      <c r="N34" s="361" t="str">
        <f t="shared" ref="N34" si="31">IF(ISERROR(L34/K34),"",L34/K34)</f>
        <v/>
      </c>
      <c r="O34" s="359"/>
      <c r="P34" s="371"/>
      <c r="Q34" s="372"/>
      <c r="R34" s="361" t="str">
        <f>IF(ISERROR(P34/O34),"",P34/O34)</f>
        <v/>
      </c>
      <c r="S34" s="359"/>
      <c r="T34" s="371"/>
      <c r="U34" s="372"/>
      <c r="V34" s="361" t="str">
        <f t="shared" ref="V34" si="32">IF(ISERROR(T34/S34),"",T34/S34)</f>
        <v/>
      </c>
      <c r="W34" s="371"/>
      <c r="X34" s="377"/>
      <c r="Y34" s="377"/>
      <c r="Z34" s="372"/>
      <c r="AA34" s="173"/>
    </row>
    <row r="35" spans="1:27" s="177" customFormat="1" ht="11.65" customHeight="1" x14ac:dyDescent="0.15">
      <c r="A35" s="376"/>
      <c r="B35" s="188" t="str">
        <f>IF(C34="","",IF(ISERROR(VLOOKUP(C34,リスト!$N:$O,2,0)),"",VLOOKUP(C34,リスト!$N:$O,2,0)))</f>
        <v/>
      </c>
      <c r="C35" s="370"/>
      <c r="D35" s="368"/>
      <c r="E35" s="366"/>
      <c r="F35" s="364"/>
      <c r="G35" s="360"/>
      <c r="H35" s="373"/>
      <c r="I35" s="374"/>
      <c r="J35" s="362"/>
      <c r="K35" s="360"/>
      <c r="L35" s="373"/>
      <c r="M35" s="374"/>
      <c r="N35" s="362"/>
      <c r="O35" s="360"/>
      <c r="P35" s="373"/>
      <c r="Q35" s="374"/>
      <c r="R35" s="362"/>
      <c r="S35" s="360"/>
      <c r="T35" s="373"/>
      <c r="U35" s="374"/>
      <c r="V35" s="362"/>
      <c r="W35" s="373"/>
      <c r="X35" s="378"/>
      <c r="Y35" s="378"/>
      <c r="Z35" s="374"/>
      <c r="AA35" s="174"/>
    </row>
    <row r="36" spans="1:27" ht="11.65" customHeight="1" x14ac:dyDescent="0.15">
      <c r="A36" s="376">
        <v>32</v>
      </c>
      <c r="B36" s="187" t="str">
        <f>IF(C36="","",IF(ISERROR(VLOOKUP(C36,リスト!$L:$M,2,0)),"",VLOOKUP(C36,リスト!$L:$M,2,0)))</f>
        <v/>
      </c>
      <c r="C36" s="369"/>
      <c r="D36" s="367"/>
      <c r="E36" s="365"/>
      <c r="F36" s="363"/>
      <c r="G36" s="359"/>
      <c r="H36" s="371"/>
      <c r="I36" s="372"/>
      <c r="J36" s="361" t="str">
        <f t="shared" ref="J36" si="33">IF(ISERROR(H36/G36),"",H36/G36)</f>
        <v/>
      </c>
      <c r="K36" s="359"/>
      <c r="L36" s="371"/>
      <c r="M36" s="372"/>
      <c r="N36" s="361" t="str">
        <f t="shared" ref="N36" si="34">IF(ISERROR(L36/K36),"",L36/K36)</f>
        <v/>
      </c>
      <c r="O36" s="359"/>
      <c r="P36" s="371"/>
      <c r="Q36" s="372"/>
      <c r="R36" s="361" t="str">
        <f>IF(ISERROR(P36/O36),"",P36/O36)</f>
        <v/>
      </c>
      <c r="S36" s="359"/>
      <c r="T36" s="371"/>
      <c r="U36" s="372"/>
      <c r="V36" s="361" t="str">
        <f t="shared" ref="V36" si="35">IF(ISERROR(T36/S36),"",T36/S36)</f>
        <v/>
      </c>
      <c r="W36" s="371"/>
      <c r="X36" s="377"/>
      <c r="Y36" s="377"/>
      <c r="Z36" s="372"/>
      <c r="AA36" s="173"/>
    </row>
    <row r="37" spans="1:27" s="177" customFormat="1" ht="11.65" customHeight="1" x14ac:dyDescent="0.15">
      <c r="A37" s="376"/>
      <c r="B37" s="188" t="str">
        <f>IF(C36="","",IF(ISERROR(VLOOKUP(C36,リスト!$N:$O,2,0)),"",VLOOKUP(C36,リスト!$N:$O,2,0)))</f>
        <v/>
      </c>
      <c r="C37" s="370"/>
      <c r="D37" s="368"/>
      <c r="E37" s="366"/>
      <c r="F37" s="364"/>
      <c r="G37" s="360"/>
      <c r="H37" s="373"/>
      <c r="I37" s="374"/>
      <c r="J37" s="362"/>
      <c r="K37" s="360"/>
      <c r="L37" s="373"/>
      <c r="M37" s="374"/>
      <c r="N37" s="362"/>
      <c r="O37" s="360"/>
      <c r="P37" s="373"/>
      <c r="Q37" s="374"/>
      <c r="R37" s="362"/>
      <c r="S37" s="360"/>
      <c r="T37" s="373"/>
      <c r="U37" s="374"/>
      <c r="V37" s="362"/>
      <c r="W37" s="373"/>
      <c r="X37" s="378"/>
      <c r="Y37" s="378"/>
      <c r="Z37" s="374"/>
      <c r="AA37" s="174"/>
    </row>
    <row r="38" spans="1:27" ht="11.65" customHeight="1" x14ac:dyDescent="0.15">
      <c r="A38" s="376">
        <v>33</v>
      </c>
      <c r="B38" s="187" t="str">
        <f>IF(C38="","",IF(ISERROR(VLOOKUP(C38,リスト!$L:$M,2,0)),"",VLOOKUP(C38,リスト!$L:$M,2,0)))</f>
        <v/>
      </c>
      <c r="C38" s="369"/>
      <c r="D38" s="367"/>
      <c r="E38" s="365"/>
      <c r="F38" s="363"/>
      <c r="G38" s="359"/>
      <c r="H38" s="371"/>
      <c r="I38" s="372"/>
      <c r="J38" s="361" t="str">
        <f t="shared" ref="J38" si="36">IF(ISERROR(H38/G38),"",H38/G38)</f>
        <v/>
      </c>
      <c r="K38" s="359"/>
      <c r="L38" s="371"/>
      <c r="M38" s="372"/>
      <c r="N38" s="361" t="str">
        <f t="shared" ref="N38" si="37">IF(ISERROR(L38/K38),"",L38/K38)</f>
        <v/>
      </c>
      <c r="O38" s="359"/>
      <c r="P38" s="371"/>
      <c r="Q38" s="372"/>
      <c r="R38" s="361" t="str">
        <f>IF(ISERROR(P38/O38),"",P38/O38)</f>
        <v/>
      </c>
      <c r="S38" s="359"/>
      <c r="T38" s="371"/>
      <c r="U38" s="372"/>
      <c r="V38" s="361" t="str">
        <f t="shared" ref="V38" si="38">IF(ISERROR(T38/S38),"",T38/S38)</f>
        <v/>
      </c>
      <c r="W38" s="371"/>
      <c r="X38" s="377"/>
      <c r="Y38" s="377"/>
      <c r="Z38" s="372"/>
      <c r="AA38" s="173"/>
    </row>
    <row r="39" spans="1:27" s="177" customFormat="1" ht="11.65" customHeight="1" x14ac:dyDescent="0.15">
      <c r="A39" s="376"/>
      <c r="B39" s="188" t="str">
        <f>IF(C38="","",IF(ISERROR(VLOOKUP(C38,リスト!$N:$O,2,0)),"",VLOOKUP(C38,リスト!$N:$O,2,0)))</f>
        <v/>
      </c>
      <c r="C39" s="370"/>
      <c r="D39" s="368"/>
      <c r="E39" s="366"/>
      <c r="F39" s="364"/>
      <c r="G39" s="360"/>
      <c r="H39" s="373"/>
      <c r="I39" s="374"/>
      <c r="J39" s="362"/>
      <c r="K39" s="360"/>
      <c r="L39" s="373"/>
      <c r="M39" s="374"/>
      <c r="N39" s="362"/>
      <c r="O39" s="360"/>
      <c r="P39" s="373"/>
      <c r="Q39" s="374"/>
      <c r="R39" s="362"/>
      <c r="S39" s="360"/>
      <c r="T39" s="373"/>
      <c r="U39" s="374"/>
      <c r="V39" s="362"/>
      <c r="W39" s="373"/>
      <c r="X39" s="378"/>
      <c r="Y39" s="378"/>
      <c r="Z39" s="374"/>
      <c r="AA39" s="174"/>
    </row>
    <row r="40" spans="1:27" ht="11.65" customHeight="1" x14ac:dyDescent="0.15">
      <c r="A40" s="376">
        <v>34</v>
      </c>
      <c r="B40" s="187" t="str">
        <f>IF(C40="","",IF(ISERROR(VLOOKUP(C40,リスト!$L:$M,2,0)),"",VLOOKUP(C40,リスト!$L:$M,2,0)))</f>
        <v/>
      </c>
      <c r="C40" s="369"/>
      <c r="D40" s="367"/>
      <c r="E40" s="365"/>
      <c r="F40" s="363"/>
      <c r="G40" s="359"/>
      <c r="H40" s="371"/>
      <c r="I40" s="372"/>
      <c r="J40" s="361" t="str">
        <f t="shared" ref="J40" si="39">IF(ISERROR(H40/G40),"",H40/G40)</f>
        <v/>
      </c>
      <c r="K40" s="359"/>
      <c r="L40" s="371"/>
      <c r="M40" s="372"/>
      <c r="N40" s="361" t="str">
        <f t="shared" ref="N40" si="40">IF(ISERROR(L40/K40),"",L40/K40)</f>
        <v/>
      </c>
      <c r="O40" s="359"/>
      <c r="P40" s="371"/>
      <c r="Q40" s="372"/>
      <c r="R40" s="361" t="str">
        <f>IF(ISERROR(P40/O40),"",P40/O40)</f>
        <v/>
      </c>
      <c r="S40" s="359"/>
      <c r="T40" s="371"/>
      <c r="U40" s="372"/>
      <c r="V40" s="361" t="str">
        <f t="shared" ref="V40" si="41">IF(ISERROR(T40/S40),"",T40/S40)</f>
        <v/>
      </c>
      <c r="W40" s="371"/>
      <c r="X40" s="377"/>
      <c r="Y40" s="377"/>
      <c r="Z40" s="372"/>
      <c r="AA40" s="173"/>
    </row>
    <row r="41" spans="1:27" s="177" customFormat="1" ht="11.65" customHeight="1" x14ac:dyDescent="0.15">
      <c r="A41" s="376"/>
      <c r="B41" s="188" t="str">
        <f>IF(C40="","",IF(ISERROR(VLOOKUP(C40,リスト!$N:$O,2,0)),"",VLOOKUP(C40,リスト!$N:$O,2,0)))</f>
        <v/>
      </c>
      <c r="C41" s="370"/>
      <c r="D41" s="368"/>
      <c r="E41" s="366"/>
      <c r="F41" s="364"/>
      <c r="G41" s="360"/>
      <c r="H41" s="373"/>
      <c r="I41" s="374"/>
      <c r="J41" s="362"/>
      <c r="K41" s="360"/>
      <c r="L41" s="373"/>
      <c r="M41" s="374"/>
      <c r="N41" s="362"/>
      <c r="O41" s="360"/>
      <c r="P41" s="373"/>
      <c r="Q41" s="374"/>
      <c r="R41" s="362"/>
      <c r="S41" s="360"/>
      <c r="T41" s="373"/>
      <c r="U41" s="374"/>
      <c r="V41" s="362"/>
      <c r="W41" s="373"/>
      <c r="X41" s="378"/>
      <c r="Y41" s="378"/>
      <c r="Z41" s="374"/>
      <c r="AA41" s="174"/>
    </row>
    <row r="42" spans="1:27" ht="11.65" customHeight="1" x14ac:dyDescent="0.15">
      <c r="A42" s="376">
        <v>35</v>
      </c>
      <c r="B42" s="187" t="str">
        <f>IF(C42="","",IF(ISERROR(VLOOKUP(C42,リスト!$L:$M,2,0)),"",VLOOKUP(C42,リスト!$L:$M,2,0)))</f>
        <v/>
      </c>
      <c r="C42" s="369"/>
      <c r="D42" s="367"/>
      <c r="E42" s="365"/>
      <c r="F42" s="363"/>
      <c r="G42" s="359"/>
      <c r="H42" s="371"/>
      <c r="I42" s="372"/>
      <c r="J42" s="361" t="str">
        <f t="shared" ref="J42" si="42">IF(ISERROR(H42/G42),"",H42/G42)</f>
        <v/>
      </c>
      <c r="K42" s="359"/>
      <c r="L42" s="371"/>
      <c r="M42" s="372"/>
      <c r="N42" s="361" t="str">
        <f t="shared" ref="N42" si="43">IF(ISERROR(L42/K42),"",L42/K42)</f>
        <v/>
      </c>
      <c r="O42" s="359"/>
      <c r="P42" s="371"/>
      <c r="Q42" s="372"/>
      <c r="R42" s="361" t="str">
        <f>IF(ISERROR(P42/O42),"",P42/O42)</f>
        <v/>
      </c>
      <c r="S42" s="359"/>
      <c r="T42" s="371"/>
      <c r="U42" s="372"/>
      <c r="V42" s="361" t="str">
        <f t="shared" ref="V42" si="44">IF(ISERROR(T42/S42),"",T42/S42)</f>
        <v/>
      </c>
      <c r="W42" s="371"/>
      <c r="X42" s="377"/>
      <c r="Y42" s="377"/>
      <c r="Z42" s="372"/>
      <c r="AA42" s="173"/>
    </row>
    <row r="43" spans="1:27" s="177" customFormat="1" ht="11.65" customHeight="1" x14ac:dyDescent="0.15">
      <c r="A43" s="376"/>
      <c r="B43" s="188" t="str">
        <f>IF(C42="","",IF(ISERROR(VLOOKUP(C42,リスト!$N:$O,2,0)),"",VLOOKUP(C42,リスト!$N:$O,2,0)))</f>
        <v/>
      </c>
      <c r="C43" s="370"/>
      <c r="D43" s="368"/>
      <c r="E43" s="366"/>
      <c r="F43" s="364"/>
      <c r="G43" s="360"/>
      <c r="H43" s="373"/>
      <c r="I43" s="374"/>
      <c r="J43" s="362"/>
      <c r="K43" s="360"/>
      <c r="L43" s="373"/>
      <c r="M43" s="374"/>
      <c r="N43" s="362"/>
      <c r="O43" s="360"/>
      <c r="P43" s="373"/>
      <c r="Q43" s="374"/>
      <c r="R43" s="362"/>
      <c r="S43" s="360"/>
      <c r="T43" s="373"/>
      <c r="U43" s="374"/>
      <c r="V43" s="362"/>
      <c r="W43" s="373"/>
      <c r="X43" s="378"/>
      <c r="Y43" s="378"/>
      <c r="Z43" s="374"/>
      <c r="AA43" s="174"/>
    </row>
    <row r="44" spans="1:27" ht="11.65" customHeight="1" x14ac:dyDescent="0.15">
      <c r="A44" s="376">
        <v>36</v>
      </c>
      <c r="B44" s="187" t="str">
        <f>IF(C44="","",IF(ISERROR(VLOOKUP(C44,リスト!$L:$M,2,0)),"",VLOOKUP(C44,リスト!$L:$M,2,0)))</f>
        <v/>
      </c>
      <c r="C44" s="369"/>
      <c r="D44" s="367"/>
      <c r="E44" s="365"/>
      <c r="F44" s="363"/>
      <c r="G44" s="359"/>
      <c r="H44" s="371"/>
      <c r="I44" s="372"/>
      <c r="J44" s="361" t="str">
        <f t="shared" ref="J44" si="45">IF(ISERROR(H44/G44),"",H44/G44)</f>
        <v/>
      </c>
      <c r="K44" s="359"/>
      <c r="L44" s="371"/>
      <c r="M44" s="372"/>
      <c r="N44" s="361" t="str">
        <f t="shared" ref="N44" si="46">IF(ISERROR(L44/K44),"",L44/K44)</f>
        <v/>
      </c>
      <c r="O44" s="359"/>
      <c r="P44" s="371"/>
      <c r="Q44" s="372"/>
      <c r="R44" s="361" t="str">
        <f>IF(ISERROR(P44/O44),"",P44/O44)</f>
        <v/>
      </c>
      <c r="S44" s="359"/>
      <c r="T44" s="371"/>
      <c r="U44" s="372"/>
      <c r="V44" s="361" t="str">
        <f t="shared" ref="V44" si="47">IF(ISERROR(T44/S44),"",T44/S44)</f>
        <v/>
      </c>
      <c r="W44" s="371"/>
      <c r="X44" s="377"/>
      <c r="Y44" s="377"/>
      <c r="Z44" s="372"/>
      <c r="AA44" s="173"/>
    </row>
    <row r="45" spans="1:27" s="177" customFormat="1" ht="11.65" customHeight="1" x14ac:dyDescent="0.15">
      <c r="A45" s="376"/>
      <c r="B45" s="188" t="str">
        <f>IF(C44="","",IF(ISERROR(VLOOKUP(C44,リスト!$N:$O,2,0)),"",VLOOKUP(C44,リスト!$N:$O,2,0)))</f>
        <v/>
      </c>
      <c r="C45" s="370"/>
      <c r="D45" s="368"/>
      <c r="E45" s="366"/>
      <c r="F45" s="364"/>
      <c r="G45" s="360"/>
      <c r="H45" s="373"/>
      <c r="I45" s="374"/>
      <c r="J45" s="362"/>
      <c r="K45" s="360"/>
      <c r="L45" s="373"/>
      <c r="M45" s="374"/>
      <c r="N45" s="362"/>
      <c r="O45" s="360"/>
      <c r="P45" s="373"/>
      <c r="Q45" s="374"/>
      <c r="R45" s="362"/>
      <c r="S45" s="360"/>
      <c r="T45" s="373"/>
      <c r="U45" s="374"/>
      <c r="V45" s="362"/>
      <c r="W45" s="373"/>
      <c r="X45" s="378"/>
      <c r="Y45" s="378"/>
      <c r="Z45" s="374"/>
      <c r="AA45" s="174"/>
    </row>
    <row r="46" spans="1:27" ht="11.65" customHeight="1" x14ac:dyDescent="0.15">
      <c r="A46" s="376">
        <v>37</v>
      </c>
      <c r="B46" s="187" t="str">
        <f>IF(C46="","",IF(ISERROR(VLOOKUP(C46,リスト!$L:$M,2,0)),"",VLOOKUP(C46,リスト!$L:$M,2,0)))</f>
        <v/>
      </c>
      <c r="C46" s="369"/>
      <c r="D46" s="367"/>
      <c r="E46" s="365"/>
      <c r="F46" s="363"/>
      <c r="G46" s="359"/>
      <c r="H46" s="371"/>
      <c r="I46" s="372"/>
      <c r="J46" s="361" t="str">
        <f t="shared" ref="J46" si="48">IF(ISERROR(H46/G46),"",H46/G46)</f>
        <v/>
      </c>
      <c r="K46" s="359"/>
      <c r="L46" s="371"/>
      <c r="M46" s="372"/>
      <c r="N46" s="361" t="str">
        <f t="shared" ref="N46" si="49">IF(ISERROR(L46/K46),"",L46/K46)</f>
        <v/>
      </c>
      <c r="O46" s="359"/>
      <c r="P46" s="371"/>
      <c r="Q46" s="372"/>
      <c r="R46" s="361" t="str">
        <f>IF(ISERROR(P46/O46),"",P46/O46)</f>
        <v/>
      </c>
      <c r="S46" s="359"/>
      <c r="T46" s="371"/>
      <c r="U46" s="372"/>
      <c r="V46" s="361" t="str">
        <f t="shared" ref="V46" si="50">IF(ISERROR(T46/S46),"",T46/S46)</f>
        <v/>
      </c>
      <c r="W46" s="371"/>
      <c r="X46" s="377"/>
      <c r="Y46" s="377"/>
      <c r="Z46" s="372"/>
      <c r="AA46" s="173"/>
    </row>
    <row r="47" spans="1:27" s="177" customFormat="1" ht="11.65" customHeight="1" x14ac:dyDescent="0.15">
      <c r="A47" s="376"/>
      <c r="B47" s="188" t="str">
        <f>IF(C46="","",IF(ISERROR(VLOOKUP(C46,リスト!$N:$O,2,0)),"",VLOOKUP(C46,リスト!$N:$O,2,0)))</f>
        <v/>
      </c>
      <c r="C47" s="370"/>
      <c r="D47" s="368"/>
      <c r="E47" s="366"/>
      <c r="F47" s="364"/>
      <c r="G47" s="360"/>
      <c r="H47" s="373"/>
      <c r="I47" s="374"/>
      <c r="J47" s="362"/>
      <c r="K47" s="360"/>
      <c r="L47" s="373"/>
      <c r="M47" s="374"/>
      <c r="N47" s="362"/>
      <c r="O47" s="360"/>
      <c r="P47" s="373"/>
      <c r="Q47" s="374"/>
      <c r="R47" s="362"/>
      <c r="S47" s="360"/>
      <c r="T47" s="373"/>
      <c r="U47" s="374"/>
      <c r="V47" s="362"/>
      <c r="W47" s="373"/>
      <c r="X47" s="378"/>
      <c r="Y47" s="378"/>
      <c r="Z47" s="374"/>
      <c r="AA47" s="174"/>
    </row>
    <row r="48" spans="1:27" ht="11.65" customHeight="1" x14ac:dyDescent="0.15">
      <c r="A48" s="376">
        <v>38</v>
      </c>
      <c r="B48" s="187" t="str">
        <f>IF(C48="","",IF(ISERROR(VLOOKUP(C48,リスト!$L:$M,2,0)),"",VLOOKUP(C48,リスト!$L:$M,2,0)))</f>
        <v/>
      </c>
      <c r="C48" s="369"/>
      <c r="D48" s="367"/>
      <c r="E48" s="365"/>
      <c r="F48" s="363"/>
      <c r="G48" s="359"/>
      <c r="H48" s="371"/>
      <c r="I48" s="372"/>
      <c r="J48" s="361" t="str">
        <f t="shared" ref="J48" si="51">IF(ISERROR(H48/G48),"",H48/G48)</f>
        <v/>
      </c>
      <c r="K48" s="359"/>
      <c r="L48" s="371"/>
      <c r="M48" s="372"/>
      <c r="N48" s="361" t="str">
        <f t="shared" ref="N48" si="52">IF(ISERROR(L48/K48),"",L48/K48)</f>
        <v/>
      </c>
      <c r="O48" s="359"/>
      <c r="P48" s="371"/>
      <c r="Q48" s="372"/>
      <c r="R48" s="361" t="str">
        <f>IF(ISERROR(P48/O48),"",P48/O48)</f>
        <v/>
      </c>
      <c r="S48" s="359"/>
      <c r="T48" s="371"/>
      <c r="U48" s="372"/>
      <c r="V48" s="361" t="str">
        <f t="shared" ref="V48" si="53">IF(ISERROR(T48/S48),"",T48/S48)</f>
        <v/>
      </c>
      <c r="W48" s="371"/>
      <c r="X48" s="377"/>
      <c r="Y48" s="377"/>
      <c r="Z48" s="372"/>
      <c r="AA48" s="173"/>
    </row>
    <row r="49" spans="1:28" s="177" customFormat="1" ht="11.65" customHeight="1" x14ac:dyDescent="0.15">
      <c r="A49" s="376"/>
      <c r="B49" s="188" t="str">
        <f>IF(C48="","",IF(ISERROR(VLOOKUP(C48,リスト!$N:$O,2,0)),"",VLOOKUP(C48,リスト!$N:$O,2,0)))</f>
        <v/>
      </c>
      <c r="C49" s="370"/>
      <c r="D49" s="368"/>
      <c r="E49" s="366"/>
      <c r="F49" s="364"/>
      <c r="G49" s="360"/>
      <c r="H49" s="373"/>
      <c r="I49" s="374"/>
      <c r="J49" s="362"/>
      <c r="K49" s="360"/>
      <c r="L49" s="373"/>
      <c r="M49" s="374"/>
      <c r="N49" s="362"/>
      <c r="O49" s="360"/>
      <c r="P49" s="373"/>
      <c r="Q49" s="374"/>
      <c r="R49" s="362"/>
      <c r="S49" s="360"/>
      <c r="T49" s="373"/>
      <c r="U49" s="374"/>
      <c r="V49" s="362"/>
      <c r="W49" s="373"/>
      <c r="X49" s="378"/>
      <c r="Y49" s="378"/>
      <c r="Z49" s="374"/>
      <c r="AA49" s="174"/>
    </row>
    <row r="50" spans="1:28" ht="11.65" customHeight="1" x14ac:dyDescent="0.15">
      <c r="A50" s="376">
        <v>39</v>
      </c>
      <c r="B50" s="187" t="str">
        <f>IF(C50="","",IF(ISERROR(VLOOKUP(C50,リスト!$L:$M,2,0)),"",VLOOKUP(C50,リスト!$L:$M,2,0)))</f>
        <v/>
      </c>
      <c r="C50" s="369"/>
      <c r="D50" s="367"/>
      <c r="E50" s="365"/>
      <c r="F50" s="363"/>
      <c r="G50" s="359"/>
      <c r="H50" s="371"/>
      <c r="I50" s="372"/>
      <c r="J50" s="361" t="str">
        <f t="shared" ref="J50" si="54">IF(ISERROR(H50/G50),"",H50/G50)</f>
        <v/>
      </c>
      <c r="K50" s="359"/>
      <c r="L50" s="371"/>
      <c r="M50" s="372"/>
      <c r="N50" s="361" t="str">
        <f t="shared" ref="N50" si="55">IF(ISERROR(L50/K50),"",L50/K50)</f>
        <v/>
      </c>
      <c r="O50" s="359"/>
      <c r="P50" s="371"/>
      <c r="Q50" s="372"/>
      <c r="R50" s="361" t="str">
        <f>IF(ISERROR(P50/O50),"",P50/O50)</f>
        <v/>
      </c>
      <c r="S50" s="359"/>
      <c r="T50" s="371"/>
      <c r="U50" s="372"/>
      <c r="V50" s="361" t="str">
        <f t="shared" ref="V50" si="56">IF(ISERROR(T50/S50),"",T50/S50)</f>
        <v/>
      </c>
      <c r="W50" s="371"/>
      <c r="X50" s="377"/>
      <c r="Y50" s="377"/>
      <c r="Z50" s="372"/>
      <c r="AA50" s="173"/>
    </row>
    <row r="51" spans="1:28" s="177" customFormat="1" ht="11.65" customHeight="1" x14ac:dyDescent="0.15">
      <c r="A51" s="376"/>
      <c r="B51" s="188" t="str">
        <f>IF(C50="","",IF(ISERROR(VLOOKUP(C50,リスト!$N:$O,2,0)),"",VLOOKUP(C50,リスト!$N:$O,2,0)))</f>
        <v/>
      </c>
      <c r="C51" s="370"/>
      <c r="D51" s="368"/>
      <c r="E51" s="366"/>
      <c r="F51" s="364"/>
      <c r="G51" s="360"/>
      <c r="H51" s="373"/>
      <c r="I51" s="374"/>
      <c r="J51" s="362"/>
      <c r="K51" s="360"/>
      <c r="L51" s="373"/>
      <c r="M51" s="374"/>
      <c r="N51" s="362"/>
      <c r="O51" s="360"/>
      <c r="P51" s="373"/>
      <c r="Q51" s="374"/>
      <c r="R51" s="362"/>
      <c r="S51" s="360"/>
      <c r="T51" s="373"/>
      <c r="U51" s="374"/>
      <c r="V51" s="362"/>
      <c r="W51" s="373"/>
      <c r="X51" s="378"/>
      <c r="Y51" s="378"/>
      <c r="Z51" s="374"/>
      <c r="AA51" s="174"/>
    </row>
    <row r="52" spans="1:28" ht="11.65" customHeight="1" x14ac:dyDescent="0.15">
      <c r="A52" s="376">
        <v>40</v>
      </c>
      <c r="B52" s="187" t="str">
        <f>IF(C52="","",IF(ISERROR(VLOOKUP(C52,リスト!$L:$M,2,0)),"",VLOOKUP(C52,リスト!$L:$M,2,0)))</f>
        <v/>
      </c>
      <c r="C52" s="369"/>
      <c r="D52" s="367"/>
      <c r="E52" s="365"/>
      <c r="F52" s="363"/>
      <c r="G52" s="359"/>
      <c r="H52" s="371"/>
      <c r="I52" s="372"/>
      <c r="J52" s="361" t="str">
        <f t="shared" ref="J52" si="57">IF(ISERROR(H52/G52),"",H52/G52)</f>
        <v/>
      </c>
      <c r="K52" s="359"/>
      <c r="L52" s="371"/>
      <c r="M52" s="372"/>
      <c r="N52" s="361" t="str">
        <f t="shared" ref="N52" si="58">IF(ISERROR(L52/K52),"",L52/K52)</f>
        <v/>
      </c>
      <c r="O52" s="359"/>
      <c r="P52" s="371"/>
      <c r="Q52" s="372"/>
      <c r="R52" s="361" t="str">
        <f>IF(ISERROR(P52/O52),"",P52/O52)</f>
        <v/>
      </c>
      <c r="S52" s="359"/>
      <c r="T52" s="371"/>
      <c r="U52" s="372"/>
      <c r="V52" s="361" t="str">
        <f t="shared" ref="V52" si="59">IF(ISERROR(T52/S52),"",T52/S52)</f>
        <v/>
      </c>
      <c r="W52" s="371"/>
      <c r="X52" s="377"/>
      <c r="Y52" s="377"/>
      <c r="Z52" s="372"/>
      <c r="AA52" s="173"/>
      <c r="AB52" s="76"/>
    </row>
    <row r="53" spans="1:28" s="177" customFormat="1" ht="11.65" customHeight="1" x14ac:dyDescent="0.15">
      <c r="A53" s="376"/>
      <c r="B53" s="188" t="str">
        <f>IF(C52="","",IF(ISERROR(VLOOKUP(C52,リスト!$N:$O,2,0)),"",VLOOKUP(C52,リスト!$N:$O,2,0)))</f>
        <v/>
      </c>
      <c r="C53" s="370"/>
      <c r="D53" s="368"/>
      <c r="E53" s="366"/>
      <c r="F53" s="364"/>
      <c r="G53" s="360"/>
      <c r="H53" s="373"/>
      <c r="I53" s="374"/>
      <c r="J53" s="362"/>
      <c r="K53" s="360"/>
      <c r="L53" s="373"/>
      <c r="M53" s="374"/>
      <c r="N53" s="362"/>
      <c r="O53" s="360"/>
      <c r="P53" s="373"/>
      <c r="Q53" s="374"/>
      <c r="R53" s="362"/>
      <c r="S53" s="360"/>
      <c r="T53" s="373"/>
      <c r="U53" s="374"/>
      <c r="V53" s="362"/>
      <c r="W53" s="373"/>
      <c r="X53" s="378"/>
      <c r="Y53" s="378"/>
      <c r="Z53" s="374"/>
      <c r="AA53" s="174"/>
      <c r="AB53" s="126"/>
    </row>
    <row r="54" spans="1:28" ht="11.65" customHeight="1" x14ac:dyDescent="0.15">
      <c r="A54" s="376">
        <v>41</v>
      </c>
      <c r="B54" s="187" t="str">
        <f>IF(C54="","",IF(ISERROR(VLOOKUP(C54,リスト!$L:$M,2,0)),"",VLOOKUP(C54,リスト!$L:$M,2,0)))</f>
        <v/>
      </c>
      <c r="C54" s="369"/>
      <c r="D54" s="367"/>
      <c r="E54" s="365"/>
      <c r="F54" s="363"/>
      <c r="G54" s="359"/>
      <c r="H54" s="371"/>
      <c r="I54" s="372"/>
      <c r="J54" s="361" t="str">
        <f t="shared" ref="J54" si="60">IF(ISERROR(H54/G54),"",H54/G54)</f>
        <v/>
      </c>
      <c r="K54" s="359"/>
      <c r="L54" s="371"/>
      <c r="M54" s="372"/>
      <c r="N54" s="361" t="str">
        <f t="shared" ref="N54" si="61">IF(ISERROR(L54/K54),"",L54/K54)</f>
        <v/>
      </c>
      <c r="O54" s="359"/>
      <c r="P54" s="371"/>
      <c r="Q54" s="372"/>
      <c r="R54" s="361" t="str">
        <f>IF(ISERROR(P54/O54),"",P54/O54)</f>
        <v/>
      </c>
      <c r="S54" s="359"/>
      <c r="T54" s="371"/>
      <c r="U54" s="372"/>
      <c r="V54" s="361" t="str">
        <f t="shared" ref="V54" si="62">IF(ISERROR(T54/S54),"",T54/S54)</f>
        <v/>
      </c>
      <c r="W54" s="371"/>
      <c r="X54" s="377"/>
      <c r="Y54" s="377"/>
      <c r="Z54" s="372"/>
      <c r="AA54" s="173"/>
      <c r="AB54" s="71"/>
    </row>
    <row r="55" spans="1:28" s="177" customFormat="1" ht="11.65" customHeight="1" x14ac:dyDescent="0.15">
      <c r="A55" s="376"/>
      <c r="B55" s="188" t="str">
        <f>IF(C54="","",IF(ISERROR(VLOOKUP(C54,リスト!$N:$O,2,0)),"",VLOOKUP(C54,リスト!$N:$O,2,0)))</f>
        <v/>
      </c>
      <c r="C55" s="370"/>
      <c r="D55" s="368"/>
      <c r="E55" s="366"/>
      <c r="F55" s="364"/>
      <c r="G55" s="360"/>
      <c r="H55" s="373"/>
      <c r="I55" s="374"/>
      <c r="J55" s="362"/>
      <c r="K55" s="360"/>
      <c r="L55" s="373"/>
      <c r="M55" s="374"/>
      <c r="N55" s="362"/>
      <c r="O55" s="360"/>
      <c r="P55" s="373"/>
      <c r="Q55" s="374"/>
      <c r="R55" s="362"/>
      <c r="S55" s="360"/>
      <c r="T55" s="373"/>
      <c r="U55" s="374"/>
      <c r="V55" s="362"/>
      <c r="W55" s="373"/>
      <c r="X55" s="378"/>
      <c r="Y55" s="378"/>
      <c r="Z55" s="374"/>
      <c r="AA55" s="174"/>
      <c r="AB55" s="93"/>
    </row>
    <row r="56" spans="1:28" s="88" customFormat="1" ht="11.65" customHeight="1" x14ac:dyDescent="0.15">
      <c r="A56" s="376">
        <v>42</v>
      </c>
      <c r="B56" s="187" t="str">
        <f>IF(C56="","",IF(ISERROR(VLOOKUP(C56,リスト!$L:$M,2,0)),"",VLOOKUP(C56,リスト!$L:$M,2,0)))</f>
        <v/>
      </c>
      <c r="C56" s="369"/>
      <c r="D56" s="367"/>
      <c r="E56" s="365"/>
      <c r="F56" s="363"/>
      <c r="G56" s="359"/>
      <c r="H56" s="371"/>
      <c r="I56" s="372"/>
      <c r="J56" s="361" t="str">
        <f t="shared" ref="J56" si="63">IF(ISERROR(H56/G56),"",H56/G56)</f>
        <v/>
      </c>
      <c r="K56" s="359"/>
      <c r="L56" s="371"/>
      <c r="M56" s="372"/>
      <c r="N56" s="361" t="str">
        <f t="shared" ref="N56" si="64">IF(ISERROR(L56/K56),"",L56/K56)</f>
        <v/>
      </c>
      <c r="O56" s="359"/>
      <c r="P56" s="371"/>
      <c r="Q56" s="372"/>
      <c r="R56" s="361" t="str">
        <f>IF(ISERROR(P56/O56),"",P56/O56)</f>
        <v/>
      </c>
      <c r="S56" s="359"/>
      <c r="T56" s="371"/>
      <c r="U56" s="372"/>
      <c r="V56" s="361" t="str">
        <f t="shared" ref="V56" si="65">IF(ISERROR(T56/S56),"",T56/S56)</f>
        <v/>
      </c>
      <c r="W56" s="371"/>
      <c r="X56" s="377"/>
      <c r="Y56" s="377"/>
      <c r="Z56" s="372"/>
      <c r="AA56" s="173"/>
      <c r="AB56" s="93"/>
    </row>
    <row r="57" spans="1:28" s="177" customFormat="1" ht="11.65" customHeight="1" x14ac:dyDescent="0.15">
      <c r="A57" s="376"/>
      <c r="B57" s="188" t="str">
        <f>IF(C56="","",IF(ISERROR(VLOOKUP(C56,リスト!$N:$O,2,0)),"",VLOOKUP(C56,リスト!$N:$O,2,0)))</f>
        <v/>
      </c>
      <c r="C57" s="370"/>
      <c r="D57" s="368"/>
      <c r="E57" s="366"/>
      <c r="F57" s="364"/>
      <c r="G57" s="360"/>
      <c r="H57" s="373"/>
      <c r="I57" s="374"/>
      <c r="J57" s="362"/>
      <c r="K57" s="360"/>
      <c r="L57" s="373"/>
      <c r="M57" s="374"/>
      <c r="N57" s="362"/>
      <c r="O57" s="360"/>
      <c r="P57" s="373"/>
      <c r="Q57" s="374"/>
      <c r="R57" s="362"/>
      <c r="S57" s="360"/>
      <c r="T57" s="373"/>
      <c r="U57" s="374"/>
      <c r="V57" s="362"/>
      <c r="W57" s="373"/>
      <c r="X57" s="378"/>
      <c r="Y57" s="378"/>
      <c r="Z57" s="374"/>
      <c r="AA57" s="174"/>
      <c r="AB57" s="93"/>
    </row>
    <row r="58" spans="1:28" s="88" customFormat="1" ht="11.65" customHeight="1" x14ac:dyDescent="0.15">
      <c r="A58" s="376">
        <v>43</v>
      </c>
      <c r="B58" s="187" t="str">
        <f>IF(C58="","",IF(ISERROR(VLOOKUP(C58,リスト!$L:$M,2,0)),"",VLOOKUP(C58,リスト!$L:$M,2,0)))</f>
        <v/>
      </c>
      <c r="C58" s="369"/>
      <c r="D58" s="367"/>
      <c r="E58" s="365"/>
      <c r="F58" s="363"/>
      <c r="G58" s="359"/>
      <c r="H58" s="371"/>
      <c r="I58" s="372"/>
      <c r="J58" s="361" t="str">
        <f t="shared" ref="J58" si="66">IF(ISERROR(H58/G58),"",H58/G58)</f>
        <v/>
      </c>
      <c r="K58" s="359"/>
      <c r="L58" s="371"/>
      <c r="M58" s="372"/>
      <c r="N58" s="361" t="str">
        <f t="shared" ref="N58" si="67">IF(ISERROR(L58/K58),"",L58/K58)</f>
        <v/>
      </c>
      <c r="O58" s="359"/>
      <c r="P58" s="371"/>
      <c r="Q58" s="372"/>
      <c r="R58" s="361" t="str">
        <f>IF(ISERROR(P58/O58),"",P58/O58)</f>
        <v/>
      </c>
      <c r="S58" s="359"/>
      <c r="T58" s="371"/>
      <c r="U58" s="372"/>
      <c r="V58" s="361" t="str">
        <f t="shared" ref="V58" si="68">IF(ISERROR(T58/S58),"",T58/S58)</f>
        <v/>
      </c>
      <c r="W58" s="371"/>
      <c r="X58" s="377"/>
      <c r="Y58" s="377"/>
      <c r="Z58" s="372"/>
      <c r="AA58" s="173"/>
      <c r="AB58" s="93"/>
    </row>
    <row r="59" spans="1:28" s="177" customFormat="1" ht="11.65" customHeight="1" x14ac:dyDescent="0.15">
      <c r="A59" s="376"/>
      <c r="B59" s="188" t="str">
        <f>IF(C58="","",IF(ISERROR(VLOOKUP(C58,リスト!$N:$O,2,0)),"",VLOOKUP(C58,リスト!$N:$O,2,0)))</f>
        <v/>
      </c>
      <c r="C59" s="370"/>
      <c r="D59" s="368"/>
      <c r="E59" s="366"/>
      <c r="F59" s="364"/>
      <c r="G59" s="360"/>
      <c r="H59" s="373"/>
      <c r="I59" s="374"/>
      <c r="J59" s="362"/>
      <c r="K59" s="360"/>
      <c r="L59" s="373"/>
      <c r="M59" s="374"/>
      <c r="N59" s="362"/>
      <c r="O59" s="360"/>
      <c r="P59" s="373"/>
      <c r="Q59" s="374"/>
      <c r="R59" s="362"/>
      <c r="S59" s="360"/>
      <c r="T59" s="373"/>
      <c r="U59" s="374"/>
      <c r="V59" s="362"/>
      <c r="W59" s="373"/>
      <c r="X59" s="378"/>
      <c r="Y59" s="378"/>
      <c r="Z59" s="374"/>
      <c r="AA59" s="174"/>
      <c r="AB59" s="93"/>
    </row>
    <row r="60" spans="1:28" s="88" customFormat="1" ht="11.65" customHeight="1" x14ac:dyDescent="0.15">
      <c r="A60" s="376">
        <v>44</v>
      </c>
      <c r="B60" s="187" t="str">
        <f>IF(C60="","",IF(ISERROR(VLOOKUP(C60,リスト!$L:$M,2,0)),"",VLOOKUP(C60,リスト!$L:$M,2,0)))</f>
        <v/>
      </c>
      <c r="C60" s="369"/>
      <c r="D60" s="367"/>
      <c r="E60" s="365"/>
      <c r="F60" s="363"/>
      <c r="G60" s="359"/>
      <c r="H60" s="371"/>
      <c r="I60" s="372"/>
      <c r="J60" s="361" t="str">
        <f t="shared" ref="J60" si="69">IF(ISERROR(H60/G60),"",H60/G60)</f>
        <v/>
      </c>
      <c r="K60" s="359"/>
      <c r="L60" s="371"/>
      <c r="M60" s="372"/>
      <c r="N60" s="361" t="str">
        <f t="shared" ref="N60" si="70">IF(ISERROR(L60/K60),"",L60/K60)</f>
        <v/>
      </c>
      <c r="O60" s="359"/>
      <c r="P60" s="371"/>
      <c r="Q60" s="372"/>
      <c r="R60" s="361" t="str">
        <f>IF(ISERROR(P60/O60),"",P60/O60)</f>
        <v/>
      </c>
      <c r="S60" s="359"/>
      <c r="T60" s="371"/>
      <c r="U60" s="372"/>
      <c r="V60" s="361" t="str">
        <f t="shared" ref="V60" si="71">IF(ISERROR(T60/S60),"",T60/S60)</f>
        <v/>
      </c>
      <c r="W60" s="371"/>
      <c r="X60" s="377"/>
      <c r="Y60" s="377"/>
      <c r="Z60" s="372"/>
      <c r="AA60" s="173"/>
      <c r="AB60" s="93"/>
    </row>
    <row r="61" spans="1:28" s="177" customFormat="1" ht="11.65" customHeight="1" x14ac:dyDescent="0.15">
      <c r="A61" s="376"/>
      <c r="B61" s="188" t="str">
        <f>IF(C60="","",IF(ISERROR(VLOOKUP(C60,リスト!$N:$O,2,0)),"",VLOOKUP(C60,リスト!$N:$O,2,0)))</f>
        <v/>
      </c>
      <c r="C61" s="370"/>
      <c r="D61" s="368"/>
      <c r="E61" s="366"/>
      <c r="F61" s="364"/>
      <c r="G61" s="360"/>
      <c r="H61" s="373"/>
      <c r="I61" s="374"/>
      <c r="J61" s="362"/>
      <c r="K61" s="360"/>
      <c r="L61" s="373"/>
      <c r="M61" s="374"/>
      <c r="N61" s="362"/>
      <c r="O61" s="360"/>
      <c r="P61" s="373"/>
      <c r="Q61" s="374"/>
      <c r="R61" s="362"/>
      <c r="S61" s="360"/>
      <c r="T61" s="373"/>
      <c r="U61" s="374"/>
      <c r="V61" s="362"/>
      <c r="W61" s="373"/>
      <c r="X61" s="378"/>
      <c r="Y61" s="378"/>
      <c r="Z61" s="374"/>
      <c r="AA61" s="174"/>
      <c r="AB61" s="93"/>
    </row>
    <row r="62" spans="1:28" ht="11.65" customHeight="1" x14ac:dyDescent="0.15">
      <c r="A62" s="375">
        <v>45</v>
      </c>
      <c r="B62" s="187" t="str">
        <f>IF(C62="","",IF(ISERROR(VLOOKUP(C62,リスト!$L:$M,2,0)),"",VLOOKUP(C62,リスト!$L:$M,2,0)))</f>
        <v/>
      </c>
      <c r="C62" s="369"/>
      <c r="D62" s="367"/>
      <c r="E62" s="365"/>
      <c r="F62" s="363"/>
      <c r="G62" s="359"/>
      <c r="H62" s="371"/>
      <c r="I62" s="372"/>
      <c r="J62" s="361" t="str">
        <f t="shared" ref="J62" si="72">IF(ISERROR(H62/G62),"",H62/G62)</f>
        <v/>
      </c>
      <c r="K62" s="359"/>
      <c r="L62" s="371"/>
      <c r="M62" s="372"/>
      <c r="N62" s="361" t="str">
        <f t="shared" ref="N62" si="73">IF(ISERROR(L62/K62),"",L62/K62)</f>
        <v/>
      </c>
      <c r="O62" s="359"/>
      <c r="P62" s="371"/>
      <c r="Q62" s="372"/>
      <c r="R62" s="361" t="str">
        <f>IF(ISERROR(P62/O62),"",P62/O62)</f>
        <v/>
      </c>
      <c r="S62" s="359"/>
      <c r="T62" s="371"/>
      <c r="U62" s="372"/>
      <c r="V62" s="361" t="str">
        <f t="shared" ref="V62" si="74">IF(ISERROR(T62/S62),"",T62/S62)</f>
        <v/>
      </c>
      <c r="W62" s="371"/>
      <c r="X62" s="377"/>
      <c r="Y62" s="377"/>
      <c r="Z62" s="372"/>
      <c r="AA62" s="173"/>
      <c r="AB62" s="71"/>
    </row>
    <row r="63" spans="1:28" s="177" customFormat="1" ht="11.65" customHeight="1" x14ac:dyDescent="0.15">
      <c r="A63" s="375"/>
      <c r="B63" s="188" t="str">
        <f>IF(C62="","",IF(ISERROR(VLOOKUP(C62,リスト!$N:$O,2,0)),"",VLOOKUP(C62,リスト!$N:$O,2,0)))</f>
        <v/>
      </c>
      <c r="C63" s="370"/>
      <c r="D63" s="368"/>
      <c r="E63" s="366"/>
      <c r="F63" s="364"/>
      <c r="G63" s="360"/>
      <c r="H63" s="373"/>
      <c r="I63" s="374"/>
      <c r="J63" s="362"/>
      <c r="K63" s="360"/>
      <c r="L63" s="373"/>
      <c r="M63" s="374"/>
      <c r="N63" s="362"/>
      <c r="O63" s="360"/>
      <c r="P63" s="373"/>
      <c r="Q63" s="374"/>
      <c r="R63" s="362"/>
      <c r="S63" s="360"/>
      <c r="T63" s="373"/>
      <c r="U63" s="374"/>
      <c r="V63" s="362"/>
      <c r="W63" s="373"/>
      <c r="X63" s="378"/>
      <c r="Y63" s="378"/>
      <c r="Z63" s="374"/>
      <c r="AA63" s="178"/>
      <c r="AB63" s="93"/>
    </row>
    <row r="64" spans="1:28" ht="20.100000000000001" customHeight="1" x14ac:dyDescent="0.15">
      <c r="B64" s="186" t="s">
        <v>135</v>
      </c>
      <c r="C64" s="87"/>
      <c r="D64" s="94"/>
      <c r="E64" s="94"/>
      <c r="F64" s="93"/>
      <c r="G64" s="95"/>
      <c r="H64" s="95"/>
      <c r="I64" s="95"/>
      <c r="J64" s="92"/>
      <c r="K64" s="95"/>
      <c r="L64" s="95"/>
      <c r="M64" s="95"/>
      <c r="N64" s="92"/>
      <c r="O64" s="95"/>
      <c r="P64" s="95"/>
      <c r="Q64" s="95"/>
      <c r="R64" s="95"/>
      <c r="S64" s="92"/>
      <c r="T64" s="95"/>
      <c r="U64" s="95"/>
      <c r="V64" s="95"/>
      <c r="W64" s="92"/>
      <c r="X64" s="96"/>
      <c r="Y64" s="95"/>
      <c r="Z64" s="10"/>
      <c r="AA64" s="10"/>
      <c r="AB64" s="73"/>
    </row>
    <row r="65" spans="2:28" s="121" customFormat="1" ht="23.25" customHeight="1" x14ac:dyDescent="0.15">
      <c r="B65" s="182"/>
      <c r="C65" s="97"/>
      <c r="D65" s="98"/>
      <c r="E65" s="98"/>
      <c r="F65" s="97"/>
      <c r="G65" s="96"/>
      <c r="H65" s="96"/>
      <c r="I65" s="96"/>
      <c r="J65" s="99"/>
      <c r="K65" s="96"/>
      <c r="L65" s="96"/>
      <c r="M65" s="96"/>
      <c r="N65" s="99"/>
      <c r="O65" s="96"/>
      <c r="P65" s="96"/>
      <c r="Q65" s="96"/>
      <c r="R65" s="96"/>
      <c r="S65" s="99"/>
      <c r="T65" s="96"/>
      <c r="U65" s="96"/>
      <c r="V65" s="96"/>
      <c r="W65" s="99"/>
      <c r="X65" s="96"/>
      <c r="Y65" s="81"/>
      <c r="Z65" s="112"/>
      <c r="AA65" s="112"/>
      <c r="AB65" s="95"/>
    </row>
    <row r="66" spans="2:28" s="121" customFormat="1" ht="23.25" customHeight="1" x14ac:dyDescent="0.15">
      <c r="B66" s="183"/>
      <c r="C66" s="83"/>
      <c r="D66" s="82"/>
      <c r="E66" s="82"/>
      <c r="F66" s="83"/>
      <c r="G66" s="84"/>
      <c r="H66" s="84"/>
      <c r="I66" s="84"/>
      <c r="J66" s="85"/>
      <c r="K66" s="84"/>
      <c r="L66" s="84"/>
      <c r="M66" s="84"/>
      <c r="N66" s="85"/>
      <c r="O66" s="84"/>
      <c r="P66" s="84"/>
      <c r="Q66" s="84"/>
      <c r="R66" s="84"/>
      <c r="S66" s="85"/>
      <c r="T66" s="84"/>
      <c r="U66" s="84"/>
      <c r="V66" s="84"/>
      <c r="W66" s="85"/>
      <c r="X66" s="128"/>
      <c r="Y66" s="86"/>
      <c r="Z66" s="404" t="s">
        <v>122</v>
      </c>
      <c r="AA66" s="404"/>
      <c r="AB66" s="95"/>
    </row>
    <row r="67" spans="2:28" ht="20.100000000000001" customHeight="1" x14ac:dyDescent="0.15">
      <c r="C67" s="71"/>
      <c r="D67" s="72"/>
      <c r="E67" s="72"/>
      <c r="F67" s="71"/>
      <c r="G67" s="73"/>
      <c r="H67" s="424" t="str">
        <f>"NOSAI北海道 "&amp;ページ1!D8&amp;" - "&amp;ページ1!G8&amp;" - "&amp;ページ1!M8</f>
        <v xml:space="preserve">NOSAI北海道  -  - </v>
      </c>
      <c r="I67" s="424"/>
      <c r="J67" s="424"/>
      <c r="K67" s="424"/>
      <c r="L67" s="424"/>
      <c r="M67" s="424"/>
      <c r="N67" s="424"/>
      <c r="O67" s="424"/>
      <c r="P67" s="424"/>
      <c r="Q67" s="424"/>
      <c r="R67" s="424"/>
      <c r="S67" s="424"/>
      <c r="T67" s="424"/>
      <c r="U67" s="424"/>
      <c r="V67" s="424"/>
      <c r="W67" s="424"/>
      <c r="X67" s="424"/>
      <c r="Y67" s="424"/>
      <c r="Z67" s="424"/>
      <c r="AA67" s="424"/>
      <c r="AB67" s="75"/>
    </row>
    <row r="68" spans="2:28" ht="21" customHeight="1" x14ac:dyDescent="0.15">
      <c r="B68" s="269" t="s">
        <v>102</v>
      </c>
      <c r="C68" s="270"/>
      <c r="D68" s="270"/>
      <c r="E68" s="270"/>
      <c r="F68" s="271"/>
      <c r="G68" s="41">
        <f>SUM(G14:G62)</f>
        <v>0</v>
      </c>
      <c r="H68" s="401">
        <f>SUM(H14:I62)</f>
        <v>0</v>
      </c>
      <c r="I68" s="403"/>
      <c r="J68" s="3"/>
      <c r="K68" s="41">
        <f>SUM(K14:K62)</f>
        <v>0</v>
      </c>
      <c r="L68" s="395">
        <f>SUM(L14:M62)</f>
        <v>0</v>
      </c>
      <c r="M68" s="395"/>
      <c r="N68" s="3"/>
      <c r="O68" s="41">
        <f>SUM(O14:O62)</f>
        <v>0</v>
      </c>
      <c r="P68" s="395">
        <f>SUM(P14:Q62)</f>
        <v>0</v>
      </c>
      <c r="Q68" s="395"/>
      <c r="R68" s="3"/>
      <c r="S68" s="41">
        <f>SUM(S14:S62)</f>
        <v>0</v>
      </c>
      <c r="T68" s="395">
        <f>SUM(T14:U62)</f>
        <v>0</v>
      </c>
      <c r="U68" s="395"/>
      <c r="V68" s="3"/>
      <c r="W68" s="395">
        <f>SUM(W14:Z62)</f>
        <v>0</v>
      </c>
      <c r="X68" s="396"/>
      <c r="Y68" s="396"/>
      <c r="Z68" s="396"/>
      <c r="AA68" s="4"/>
    </row>
  </sheetData>
  <sheetProtection sheet="1" objects="1" scenarios="1" selectLockedCells="1"/>
  <mergeCells count="488">
    <mergeCell ref="W68:Z68"/>
    <mergeCell ref="H68:I68"/>
    <mergeCell ref="L68:M68"/>
    <mergeCell ref="P68:Q68"/>
    <mergeCell ref="T68:U68"/>
    <mergeCell ref="H67:AA67"/>
    <mergeCell ref="V34:V35"/>
    <mergeCell ref="W34:Z35"/>
    <mergeCell ref="N36:N37"/>
    <mergeCell ref="O36:O37"/>
    <mergeCell ref="P36:Q37"/>
    <mergeCell ref="R36:R37"/>
    <mergeCell ref="S36:S37"/>
    <mergeCell ref="T36:U37"/>
    <mergeCell ref="N58:N59"/>
    <mergeCell ref="O58:O59"/>
    <mergeCell ref="P58:Q59"/>
    <mergeCell ref="R58:R59"/>
    <mergeCell ref="S58:S59"/>
    <mergeCell ref="T58:U59"/>
    <mergeCell ref="V58:V59"/>
    <mergeCell ref="W58:Z59"/>
    <mergeCell ref="N60:N61"/>
    <mergeCell ref="O60:O61"/>
    <mergeCell ref="S26:S27"/>
    <mergeCell ref="T26:U27"/>
    <mergeCell ref="V26:V27"/>
    <mergeCell ref="W26:Z27"/>
    <mergeCell ref="N28:N29"/>
    <mergeCell ref="O28:O29"/>
    <mergeCell ref="P28:Q29"/>
    <mergeCell ref="R28:R29"/>
    <mergeCell ref="S28:S29"/>
    <mergeCell ref="T28:U29"/>
    <mergeCell ref="W28:Z29"/>
    <mergeCell ref="N30:N31"/>
    <mergeCell ref="O30:O31"/>
    <mergeCell ref="P30:Q31"/>
    <mergeCell ref="R30:R31"/>
    <mergeCell ref="S30:S31"/>
    <mergeCell ref="T30:U31"/>
    <mergeCell ref="N34:N35"/>
    <mergeCell ref="O34:O35"/>
    <mergeCell ref="P34:Q35"/>
    <mergeCell ref="R34:R35"/>
    <mergeCell ref="S34:S35"/>
    <mergeCell ref="T34:U35"/>
    <mergeCell ref="S24:S25"/>
    <mergeCell ref="T24:U25"/>
    <mergeCell ref="C4:D4"/>
    <mergeCell ref="T11:U11"/>
    <mergeCell ref="W11:Z11"/>
    <mergeCell ref="H12:I12"/>
    <mergeCell ref="L12:M12"/>
    <mergeCell ref="P12:Q12"/>
    <mergeCell ref="T12:U12"/>
    <mergeCell ref="W12:Z12"/>
    <mergeCell ref="H11:I11"/>
    <mergeCell ref="L11:M11"/>
    <mergeCell ref="P11:Q11"/>
    <mergeCell ref="O10:R10"/>
    <mergeCell ref="S10:V10"/>
    <mergeCell ref="W10:Z10"/>
    <mergeCell ref="D10:D13"/>
    <mergeCell ref="D7:E7"/>
    <mergeCell ref="G7:I7"/>
    <mergeCell ref="M7:AA7"/>
    <mergeCell ref="J7:L7"/>
    <mergeCell ref="AA10:AA11"/>
    <mergeCell ref="B10:C13"/>
    <mergeCell ref="B7:C7"/>
    <mergeCell ref="V32:V33"/>
    <mergeCell ref="W32:Z33"/>
    <mergeCell ref="N14:N15"/>
    <mergeCell ref="AA12:AA13"/>
    <mergeCell ref="R26:R27"/>
    <mergeCell ref="E10:E13"/>
    <mergeCell ref="Z66:AA66"/>
    <mergeCell ref="H13:I13"/>
    <mergeCell ref="L13:M13"/>
    <mergeCell ref="P13:Q13"/>
    <mergeCell ref="T13:U13"/>
    <mergeCell ref="F10:J10"/>
    <mergeCell ref="K10:N10"/>
    <mergeCell ref="R20:R21"/>
    <mergeCell ref="S20:S21"/>
    <mergeCell ref="T20:U21"/>
    <mergeCell ref="V20:V21"/>
    <mergeCell ref="W20:Z21"/>
    <mergeCell ref="R22:R23"/>
    <mergeCell ref="S22:S23"/>
    <mergeCell ref="T22:U23"/>
    <mergeCell ref="V22:V23"/>
    <mergeCell ref="W22:Z23"/>
    <mergeCell ref="R24:R25"/>
    <mergeCell ref="V36:V37"/>
    <mergeCell ref="W36:Z37"/>
    <mergeCell ref="W14:Z15"/>
    <mergeCell ref="V14:V15"/>
    <mergeCell ref="T14:U15"/>
    <mergeCell ref="S14:S15"/>
    <mergeCell ref="R14:R15"/>
    <mergeCell ref="P14:Q15"/>
    <mergeCell ref="O14:O15"/>
    <mergeCell ref="R16:R17"/>
    <mergeCell ref="S16:S17"/>
    <mergeCell ref="T16:U17"/>
    <mergeCell ref="V16:V17"/>
    <mergeCell ref="W16:Z17"/>
    <mergeCell ref="V18:V19"/>
    <mergeCell ref="W18:Z19"/>
    <mergeCell ref="V24:V25"/>
    <mergeCell ref="W24:Z25"/>
    <mergeCell ref="V28:V29"/>
    <mergeCell ref="V30:V31"/>
    <mergeCell ref="W30:Z31"/>
    <mergeCell ref="R32:R33"/>
    <mergeCell ref="S32:S33"/>
    <mergeCell ref="T32:U33"/>
    <mergeCell ref="L14:M15"/>
    <mergeCell ref="K14:K15"/>
    <mergeCell ref="J14:J15"/>
    <mergeCell ref="H14:I15"/>
    <mergeCell ref="G14:G15"/>
    <mergeCell ref="F14:F15"/>
    <mergeCell ref="E14:E15"/>
    <mergeCell ref="D14:D15"/>
    <mergeCell ref="C14:C15"/>
    <mergeCell ref="A14:A15"/>
    <mergeCell ref="A62:A63"/>
    <mergeCell ref="A60:A61"/>
    <mergeCell ref="A58:A59"/>
    <mergeCell ref="A56:A57"/>
    <mergeCell ref="A54:A55"/>
    <mergeCell ref="A52:A53"/>
    <mergeCell ref="A50:A51"/>
    <mergeCell ref="A48:A49"/>
    <mergeCell ref="A46:A47"/>
    <mergeCell ref="A30:A31"/>
    <mergeCell ref="A28:A29"/>
    <mergeCell ref="A26:A27"/>
    <mergeCell ref="A24:A25"/>
    <mergeCell ref="A22:A23"/>
    <mergeCell ref="A20:A21"/>
    <mergeCell ref="A18:A19"/>
    <mergeCell ref="A16:A17"/>
    <mergeCell ref="E32:E33"/>
    <mergeCell ref="C38:C39"/>
    <mergeCell ref="D38:D39"/>
    <mergeCell ref="E38:E39"/>
    <mergeCell ref="C40:C41"/>
    <mergeCell ref="D40:D41"/>
    <mergeCell ref="E40:E41"/>
    <mergeCell ref="A44:A45"/>
    <mergeCell ref="A42:A43"/>
    <mergeCell ref="A40:A41"/>
    <mergeCell ref="A38:A39"/>
    <mergeCell ref="A36:A37"/>
    <mergeCell ref="A34:A35"/>
    <mergeCell ref="A32:A33"/>
    <mergeCell ref="C34:C35"/>
    <mergeCell ref="D34:D35"/>
    <mergeCell ref="E34:E35"/>
    <mergeCell ref="C44:C45"/>
    <mergeCell ref="D44:D45"/>
    <mergeCell ref="C32:C33"/>
    <mergeCell ref="D32:D33"/>
    <mergeCell ref="E16:E17"/>
    <mergeCell ref="C20:C21"/>
    <mergeCell ref="D20:D21"/>
    <mergeCell ref="E20:E21"/>
    <mergeCell ref="C22:C23"/>
    <mergeCell ref="D22:D23"/>
    <mergeCell ref="E22:E23"/>
    <mergeCell ref="C24:C25"/>
    <mergeCell ref="D24:D25"/>
    <mergeCell ref="E24:E25"/>
    <mergeCell ref="C16:C17"/>
    <mergeCell ref="D16:D17"/>
    <mergeCell ref="C26:C27"/>
    <mergeCell ref="D26:D27"/>
    <mergeCell ref="E26:E27"/>
    <mergeCell ref="C18:C19"/>
    <mergeCell ref="D18:D19"/>
    <mergeCell ref="E18:E19"/>
    <mergeCell ref="F18:F19"/>
    <mergeCell ref="G18:G19"/>
    <mergeCell ref="H18:I19"/>
    <mergeCell ref="F20:F21"/>
    <mergeCell ref="G20:G21"/>
    <mergeCell ref="H20:I21"/>
    <mergeCell ref="F24:F25"/>
    <mergeCell ref="G24:G25"/>
    <mergeCell ref="H24:I25"/>
    <mergeCell ref="J18:J19"/>
    <mergeCell ref="K18:K19"/>
    <mergeCell ref="L18:M19"/>
    <mergeCell ref="N18:N19"/>
    <mergeCell ref="O18:O19"/>
    <mergeCell ref="P18:Q19"/>
    <mergeCell ref="R18:R19"/>
    <mergeCell ref="S18:S19"/>
    <mergeCell ref="T18:U19"/>
    <mergeCell ref="F16:F17"/>
    <mergeCell ref="G16:G17"/>
    <mergeCell ref="H16:I17"/>
    <mergeCell ref="J16:J17"/>
    <mergeCell ref="K16:K17"/>
    <mergeCell ref="L16:M17"/>
    <mergeCell ref="N16:N17"/>
    <mergeCell ref="O16:O17"/>
    <mergeCell ref="P16:Q17"/>
    <mergeCell ref="J20:J21"/>
    <mergeCell ref="K20:K21"/>
    <mergeCell ref="L20:M21"/>
    <mergeCell ref="N20:N21"/>
    <mergeCell ref="O20:O21"/>
    <mergeCell ref="P20:Q21"/>
    <mergeCell ref="F22:F23"/>
    <mergeCell ref="G22:G23"/>
    <mergeCell ref="H22:I23"/>
    <mergeCell ref="J22:J23"/>
    <mergeCell ref="K22:K23"/>
    <mergeCell ref="L22:M23"/>
    <mergeCell ref="N22:N23"/>
    <mergeCell ref="O22:O23"/>
    <mergeCell ref="P22:Q23"/>
    <mergeCell ref="J24:J25"/>
    <mergeCell ref="K24:K25"/>
    <mergeCell ref="L24:M25"/>
    <mergeCell ref="N24:N25"/>
    <mergeCell ref="O24:O25"/>
    <mergeCell ref="P24:Q25"/>
    <mergeCell ref="F26:F27"/>
    <mergeCell ref="G26:G27"/>
    <mergeCell ref="H26:I27"/>
    <mergeCell ref="J26:J27"/>
    <mergeCell ref="K26:K27"/>
    <mergeCell ref="L26:M27"/>
    <mergeCell ref="N26:N27"/>
    <mergeCell ref="O26:O27"/>
    <mergeCell ref="P26:Q27"/>
    <mergeCell ref="H30:I31"/>
    <mergeCell ref="J30:J31"/>
    <mergeCell ref="K30:K31"/>
    <mergeCell ref="L30:M31"/>
    <mergeCell ref="C28:C29"/>
    <mergeCell ref="D28:D29"/>
    <mergeCell ref="E28:E29"/>
    <mergeCell ref="F28:F29"/>
    <mergeCell ref="G28:G29"/>
    <mergeCell ref="H28:I29"/>
    <mergeCell ref="J28:J29"/>
    <mergeCell ref="K28:K29"/>
    <mergeCell ref="L28:M29"/>
    <mergeCell ref="C30:C31"/>
    <mergeCell ref="D30:D31"/>
    <mergeCell ref="E30:E31"/>
    <mergeCell ref="F30:F31"/>
    <mergeCell ref="G30:G31"/>
    <mergeCell ref="F32:F33"/>
    <mergeCell ref="G32:G33"/>
    <mergeCell ref="H32:I33"/>
    <mergeCell ref="J32:J33"/>
    <mergeCell ref="K32:K33"/>
    <mergeCell ref="L32:M33"/>
    <mergeCell ref="N32:N33"/>
    <mergeCell ref="O32:O33"/>
    <mergeCell ref="P32:Q33"/>
    <mergeCell ref="F34:F35"/>
    <mergeCell ref="G34:G35"/>
    <mergeCell ref="H34:I35"/>
    <mergeCell ref="J34:J35"/>
    <mergeCell ref="K34:K35"/>
    <mergeCell ref="L34:M35"/>
    <mergeCell ref="V38:V39"/>
    <mergeCell ref="W38:Z39"/>
    <mergeCell ref="C36:C37"/>
    <mergeCell ref="D36:D37"/>
    <mergeCell ref="E36:E37"/>
    <mergeCell ref="F36:F37"/>
    <mergeCell ref="G36:G37"/>
    <mergeCell ref="F38:F39"/>
    <mergeCell ref="G38:G39"/>
    <mergeCell ref="H38:I39"/>
    <mergeCell ref="J38:J39"/>
    <mergeCell ref="K38:K39"/>
    <mergeCell ref="L38:M39"/>
    <mergeCell ref="N38:N39"/>
    <mergeCell ref="O38:O39"/>
    <mergeCell ref="P38:Q39"/>
    <mergeCell ref="H36:I37"/>
    <mergeCell ref="J36:J37"/>
    <mergeCell ref="K36:K37"/>
    <mergeCell ref="L36:M37"/>
    <mergeCell ref="R38:R39"/>
    <mergeCell ref="H40:I41"/>
    <mergeCell ref="J40:J41"/>
    <mergeCell ref="K40:K41"/>
    <mergeCell ref="L40:M41"/>
    <mergeCell ref="N40:N41"/>
    <mergeCell ref="O40:O41"/>
    <mergeCell ref="P40:Q41"/>
    <mergeCell ref="S38:S39"/>
    <mergeCell ref="T38:U39"/>
    <mergeCell ref="R40:R41"/>
    <mergeCell ref="S40:S41"/>
    <mergeCell ref="T40:U41"/>
    <mergeCell ref="V40:V41"/>
    <mergeCell ref="W40:Z41"/>
    <mergeCell ref="C42:C43"/>
    <mergeCell ref="D42:D43"/>
    <mergeCell ref="E42:E43"/>
    <mergeCell ref="F42:F43"/>
    <mergeCell ref="G42:G43"/>
    <mergeCell ref="H42:I43"/>
    <mergeCell ref="J42:J43"/>
    <mergeCell ref="K42:K43"/>
    <mergeCell ref="L42:M43"/>
    <mergeCell ref="N42:N43"/>
    <mergeCell ref="O42:O43"/>
    <mergeCell ref="P42:Q43"/>
    <mergeCell ref="R42:R43"/>
    <mergeCell ref="S42:S43"/>
    <mergeCell ref="T42:U43"/>
    <mergeCell ref="V42:V43"/>
    <mergeCell ref="W42:Z43"/>
    <mergeCell ref="F40:F41"/>
    <mergeCell ref="G40:G41"/>
    <mergeCell ref="E44:E45"/>
    <mergeCell ref="F44:F45"/>
    <mergeCell ref="G44:G45"/>
    <mergeCell ref="H44:I45"/>
    <mergeCell ref="J44:J45"/>
    <mergeCell ref="K44:K45"/>
    <mergeCell ref="L44:M45"/>
    <mergeCell ref="C46:C47"/>
    <mergeCell ref="D46:D47"/>
    <mergeCell ref="E46:E47"/>
    <mergeCell ref="F46:F47"/>
    <mergeCell ref="G46:G47"/>
    <mergeCell ref="H46:I47"/>
    <mergeCell ref="J46:J47"/>
    <mergeCell ref="K46:K47"/>
    <mergeCell ref="L46:M47"/>
    <mergeCell ref="L48:M49"/>
    <mergeCell ref="P44:Q45"/>
    <mergeCell ref="R44:R45"/>
    <mergeCell ref="S44:S45"/>
    <mergeCell ref="T44:U45"/>
    <mergeCell ref="V44:V45"/>
    <mergeCell ref="W44:Z45"/>
    <mergeCell ref="N46:N47"/>
    <mergeCell ref="O46:O47"/>
    <mergeCell ref="P46:Q47"/>
    <mergeCell ref="R46:R47"/>
    <mergeCell ref="S46:S47"/>
    <mergeCell ref="T46:U47"/>
    <mergeCell ref="V46:V47"/>
    <mergeCell ref="W46:Z47"/>
    <mergeCell ref="V48:V49"/>
    <mergeCell ref="W48:Z49"/>
    <mergeCell ref="N44:N45"/>
    <mergeCell ref="O44:O45"/>
    <mergeCell ref="V50:V51"/>
    <mergeCell ref="C48:C49"/>
    <mergeCell ref="D48:D49"/>
    <mergeCell ref="E48:E49"/>
    <mergeCell ref="F48:F49"/>
    <mergeCell ref="G48:G49"/>
    <mergeCell ref="H48:I49"/>
    <mergeCell ref="N48:N49"/>
    <mergeCell ref="O48:O49"/>
    <mergeCell ref="P48:Q49"/>
    <mergeCell ref="R48:R49"/>
    <mergeCell ref="S48:S49"/>
    <mergeCell ref="T48:U49"/>
    <mergeCell ref="C50:C51"/>
    <mergeCell ref="D50:D51"/>
    <mergeCell ref="E50:E51"/>
    <mergeCell ref="F50:F51"/>
    <mergeCell ref="G50:G51"/>
    <mergeCell ref="H50:I51"/>
    <mergeCell ref="J50:J51"/>
    <mergeCell ref="K50:K51"/>
    <mergeCell ref="L50:M51"/>
    <mergeCell ref="J48:J49"/>
    <mergeCell ref="K48:K49"/>
    <mergeCell ref="W50:Z51"/>
    <mergeCell ref="C52:C53"/>
    <mergeCell ref="D52:D53"/>
    <mergeCell ref="E52:E53"/>
    <mergeCell ref="F52:F53"/>
    <mergeCell ref="G52:G53"/>
    <mergeCell ref="H52:I53"/>
    <mergeCell ref="J52:J53"/>
    <mergeCell ref="K52:K53"/>
    <mergeCell ref="L52:M53"/>
    <mergeCell ref="N52:N53"/>
    <mergeCell ref="O52:O53"/>
    <mergeCell ref="P52:Q53"/>
    <mergeCell ref="R52:R53"/>
    <mergeCell ref="S52:S53"/>
    <mergeCell ref="T52:U53"/>
    <mergeCell ref="V52:V53"/>
    <mergeCell ref="W52:Z53"/>
    <mergeCell ref="N50:N51"/>
    <mergeCell ref="O50:O51"/>
    <mergeCell ref="P50:Q51"/>
    <mergeCell ref="R50:R51"/>
    <mergeCell ref="S50:S51"/>
    <mergeCell ref="T50:U51"/>
    <mergeCell ref="V54:V55"/>
    <mergeCell ref="W54:Z55"/>
    <mergeCell ref="C56:C57"/>
    <mergeCell ref="D56:D57"/>
    <mergeCell ref="E56:E57"/>
    <mergeCell ref="F56:F57"/>
    <mergeCell ref="G56:G57"/>
    <mergeCell ref="H56:I57"/>
    <mergeCell ref="J56:J57"/>
    <mergeCell ref="K56:K57"/>
    <mergeCell ref="L56:M57"/>
    <mergeCell ref="N56:N57"/>
    <mergeCell ref="O56:O57"/>
    <mergeCell ref="P56:Q57"/>
    <mergeCell ref="R56:R57"/>
    <mergeCell ref="S56:S57"/>
    <mergeCell ref="T56:U57"/>
    <mergeCell ref="V56:V57"/>
    <mergeCell ref="C54:C55"/>
    <mergeCell ref="D54:D55"/>
    <mergeCell ref="E54:E55"/>
    <mergeCell ref="F54:F55"/>
    <mergeCell ref="G54:G55"/>
    <mergeCell ref="H54:I55"/>
    <mergeCell ref="W56:Z57"/>
    <mergeCell ref="F60:F61"/>
    <mergeCell ref="G60:G61"/>
    <mergeCell ref="H60:I61"/>
    <mergeCell ref="J60:J61"/>
    <mergeCell ref="K60:K61"/>
    <mergeCell ref="L60:M61"/>
    <mergeCell ref="C58:C59"/>
    <mergeCell ref="D58:D59"/>
    <mergeCell ref="E58:E59"/>
    <mergeCell ref="F58:F59"/>
    <mergeCell ref="G58:G59"/>
    <mergeCell ref="H58:I59"/>
    <mergeCell ref="J58:J59"/>
    <mergeCell ref="K58:K59"/>
    <mergeCell ref="L58:M59"/>
    <mergeCell ref="S60:S61"/>
    <mergeCell ref="T60:U61"/>
    <mergeCell ref="V60:V61"/>
    <mergeCell ref="W60:Z61"/>
    <mergeCell ref="P60:Q61"/>
    <mergeCell ref="R60:R61"/>
    <mergeCell ref="V62:V63"/>
    <mergeCell ref="W62:Z63"/>
    <mergeCell ref="C60:C61"/>
    <mergeCell ref="D60:D61"/>
    <mergeCell ref="E60:E61"/>
    <mergeCell ref="C62:C63"/>
    <mergeCell ref="D62:D63"/>
    <mergeCell ref="E62:E63"/>
    <mergeCell ref="F62:F63"/>
    <mergeCell ref="G62:G63"/>
    <mergeCell ref="H62:I63"/>
    <mergeCell ref="J62:J63"/>
    <mergeCell ref="K62:K63"/>
    <mergeCell ref="L62:M63"/>
    <mergeCell ref="B68:F68"/>
    <mergeCell ref="N62:N63"/>
    <mergeCell ref="O62:O63"/>
    <mergeCell ref="P62:Q63"/>
    <mergeCell ref="R62:R63"/>
    <mergeCell ref="S62:S63"/>
    <mergeCell ref="T62:U63"/>
    <mergeCell ref="N54:N55"/>
    <mergeCell ref="O54:O55"/>
    <mergeCell ref="P54:Q55"/>
    <mergeCell ref="R54:R55"/>
    <mergeCell ref="S54:S55"/>
    <mergeCell ref="T54:U55"/>
    <mergeCell ref="J54:J55"/>
    <mergeCell ref="K54:K55"/>
    <mergeCell ref="L54:M55"/>
  </mergeCells>
  <phoneticPr fontId="1"/>
  <conditionalFormatting sqref="E14">
    <cfRule type="expression" dxfId="107" priority="28">
      <formula>$D14="飼料"</formula>
    </cfRule>
  </conditionalFormatting>
  <conditionalFormatting sqref="E67">
    <cfRule type="expression" dxfId="106" priority="26">
      <formula>$D67="飼料"</formula>
    </cfRule>
  </conditionalFormatting>
  <conditionalFormatting sqref="E16">
    <cfRule type="expression" dxfId="105" priority="24">
      <formula>$D16="飼料"</formula>
    </cfRule>
  </conditionalFormatting>
  <conditionalFormatting sqref="E18">
    <cfRule type="expression" dxfId="104" priority="23">
      <formula>$D18="飼料"</formula>
    </cfRule>
  </conditionalFormatting>
  <conditionalFormatting sqref="E20">
    <cfRule type="expression" dxfId="103" priority="22">
      <formula>$D20="飼料"</formula>
    </cfRule>
  </conditionalFormatting>
  <conditionalFormatting sqref="E22">
    <cfRule type="expression" dxfId="102" priority="21">
      <formula>$D22="飼料"</formula>
    </cfRule>
  </conditionalFormatting>
  <conditionalFormatting sqref="E24">
    <cfRule type="expression" dxfId="101" priority="20">
      <formula>$D24="飼料"</formula>
    </cfRule>
  </conditionalFormatting>
  <conditionalFormatting sqref="E26">
    <cfRule type="expression" dxfId="100" priority="19">
      <formula>$D26="飼料"</formula>
    </cfRule>
  </conditionalFormatting>
  <conditionalFormatting sqref="E28">
    <cfRule type="expression" dxfId="99" priority="18">
      <formula>$D28="飼料"</formula>
    </cfRule>
  </conditionalFormatting>
  <conditionalFormatting sqref="E30">
    <cfRule type="expression" dxfId="98" priority="17">
      <formula>$D30="飼料"</formula>
    </cfRule>
  </conditionalFormatting>
  <conditionalFormatting sqref="E32">
    <cfRule type="expression" dxfId="97" priority="16">
      <formula>$D32="飼料"</formula>
    </cfRule>
  </conditionalFormatting>
  <conditionalFormatting sqref="E34">
    <cfRule type="expression" dxfId="96" priority="15">
      <formula>$D34="飼料"</formula>
    </cfRule>
  </conditionalFormatting>
  <conditionalFormatting sqref="E36">
    <cfRule type="expression" dxfId="95" priority="14">
      <formula>$D36="飼料"</formula>
    </cfRule>
  </conditionalFormatting>
  <conditionalFormatting sqref="E38">
    <cfRule type="expression" dxfId="94" priority="13">
      <formula>$D38="飼料"</formula>
    </cfRule>
  </conditionalFormatting>
  <conditionalFormatting sqref="E40">
    <cfRule type="expression" dxfId="93" priority="12">
      <formula>$D40="飼料"</formula>
    </cfRule>
  </conditionalFormatting>
  <conditionalFormatting sqref="E42">
    <cfRule type="expression" dxfId="92" priority="11">
      <formula>$D42="飼料"</formula>
    </cfRule>
  </conditionalFormatting>
  <conditionalFormatting sqref="E44">
    <cfRule type="expression" dxfId="91" priority="10">
      <formula>$D44="飼料"</formula>
    </cfRule>
  </conditionalFormatting>
  <conditionalFormatting sqref="E46">
    <cfRule type="expression" dxfId="90" priority="9">
      <formula>$D46="飼料"</formula>
    </cfRule>
  </conditionalFormatting>
  <conditionalFormatting sqref="E48">
    <cfRule type="expression" dxfId="89" priority="8">
      <formula>$D48="飼料"</formula>
    </cfRule>
  </conditionalFormatting>
  <conditionalFormatting sqref="E50">
    <cfRule type="expression" dxfId="88" priority="7">
      <formula>$D50="飼料"</formula>
    </cfRule>
  </conditionalFormatting>
  <conditionalFormatting sqref="E52">
    <cfRule type="expression" dxfId="87" priority="6">
      <formula>$D52="飼料"</formula>
    </cfRule>
  </conditionalFormatting>
  <conditionalFormatting sqref="E54">
    <cfRule type="expression" dxfId="86" priority="5">
      <formula>$D54="飼料"</formula>
    </cfRule>
  </conditionalFormatting>
  <conditionalFormatting sqref="E56">
    <cfRule type="expression" dxfId="85" priority="4">
      <formula>$D56="飼料"</formula>
    </cfRule>
  </conditionalFormatting>
  <conditionalFormatting sqref="E58">
    <cfRule type="expression" dxfId="84" priority="3">
      <formula>$D58="飼料"</formula>
    </cfRule>
  </conditionalFormatting>
  <conditionalFormatting sqref="E60">
    <cfRule type="expression" dxfId="83" priority="2">
      <formula>$D60="飼料"</formula>
    </cfRule>
  </conditionalFormatting>
  <conditionalFormatting sqref="E62">
    <cfRule type="expression" dxfId="82" priority="1">
      <formula>$D62="飼料"</formula>
    </cfRule>
  </conditionalFormatting>
  <dataValidations count="2">
    <dataValidation errorStyle="information" allowBlank="1" showInputMessage="1" showErrorMessage="1" sqref="AB54:AB63" xr:uid="{00000000-0002-0000-0400-000000000000}"/>
    <dataValidation imeMode="on" allowBlank="1" showInputMessage="1" showErrorMessage="1" sqref="F14 F16 F18 F20 F22 F24 F26 F28 F30 F32 F34 F36 F38 F40 F42 F44 F46 F48 F50 F52 F54 F56 F58 F60 F62" xr:uid="{00000000-0002-0000-0400-000001000000}"/>
  </dataValidations>
  <printOptions horizontalCentered="1"/>
  <pageMargins left="0.39370078740157483" right="0.39370078740157483" top="0.35433070866141736" bottom="0.15748031496062992" header="0.31496062992125984" footer="0.31496062992125984"/>
  <pageSetup paperSize="9" scale="74" fitToWidth="0" orientation="landscape" blackAndWhite="1" r:id="rId1"/>
  <drawing r:id="rId2"/>
  <extLst>
    <ext xmlns:x14="http://schemas.microsoft.com/office/spreadsheetml/2009/9/main" uri="{78C0D931-6437-407d-A8EE-F0AAD7539E65}">
      <x14:conditionalFormattings>
        <x14:conditionalFormatting xmlns:xm="http://schemas.microsoft.com/office/excel/2006/main">
          <x14:cfRule type="expression" priority="25" id="{08F93A8C-D57C-42B5-A91F-3BA7D1388784}">
            <xm:f>'C:\Users\01102321\Desktop\品目別内訳書ダウンロード版確認\1214時点\[〔個人用〕_販売金額等の品目別内訳書Download用Excel版-1-1.xlsx]ページ2'!#REF!="飼料"</xm:f>
            <x14:dxf>
              <fill>
                <patternFill patternType="none">
                  <bgColor auto="1"/>
                </patternFill>
              </fill>
            </x14:dxf>
          </x14:cfRule>
          <xm:sqref>E64:E66</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2000000}">
          <x14:formula1>
            <xm:f>リスト!$A$2:$A$7</xm:f>
          </x14:formula1>
          <xm:sqref>D14 D16 D18 D20 D22 D24 D26 D28 D30 D32 D34 D36 D38 D40 D42 D44 D46 D48 D50 D52 D54 D56 D58 D60 D62</xm:sqref>
        </x14:dataValidation>
        <x14:dataValidation type="list" allowBlank="1" showInputMessage="1" xr:uid="{00000000-0002-0000-0400-000003000000}">
          <x14:formula1>
            <xm:f>'Y:\Users\01102321\Desktop\品目別内訳書ダウンロード版確認\1214時点\[〔個人用〕_販売金額等の品目別内訳書Download用Excel版-1-1.xlsx]リスト'!#REF!</xm:f>
          </x14:formula1>
          <xm:sqref>C64:C67 B64</xm:sqref>
        </x14:dataValidation>
        <x14:dataValidation type="list" allowBlank="1" showInputMessage="1" showErrorMessage="1" xr:uid="{00000000-0002-0000-0400-000004000000}">
          <x14:formula1>
            <xm:f>'Y:\Users\01102321\Desktop\品目別内訳書ダウンロード版確認\1214時点\[〔個人用〕_販売金額等の品目別内訳書Download用Excel版-1-1.xlsx]リスト'!#REF!</xm:f>
          </x14:formula1>
          <xm:sqref>D64:E67</xm:sqref>
        </x14:dataValidation>
        <x14:dataValidation type="list" errorStyle="information" imeMode="on" allowBlank="1" showInputMessage="1" xr:uid="{00000000-0002-0000-0400-000005000000}">
          <x14:formula1>
            <xm:f>リスト!$G$2:$G$4</xm:f>
          </x14:formula1>
          <xm:sqref>AA14:AA63</xm:sqref>
        </x14:dataValidation>
        <x14:dataValidation type="list" allowBlank="1" showInputMessage="1" showErrorMessage="1" xr:uid="{00000000-0002-0000-0400-000006000000}">
          <x14:formula1>
            <xm:f>リスト2!$C43:$G43</xm:f>
          </x14:formula1>
          <xm:sqref>E14 E16 E18 E20 E22 E24 E26 E28 E30 E32 E34 E36 E38 E40 E42 E44 E46 E48 E50 E52 E54 E56 E58 E60 E62</xm:sqref>
        </x14:dataValidation>
        <x14:dataValidation type="list" imeMode="on" allowBlank="1" showInputMessage="1" xr:uid="{00000000-0002-0000-0400-00001F000000}">
          <x14:formula1>
            <xm:f>リスト!$F$3:$F$62</xm:f>
          </x14:formula1>
          <xm:sqref>C14:C63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68"/>
  <sheetViews>
    <sheetView zoomScaleNormal="100" zoomScaleSheetLayoutView="100" workbookViewId="0">
      <pane ySplit="13" topLeftCell="A14" activePane="bottomLeft" state="frozen"/>
      <selection activeCell="C5" sqref="C5"/>
      <selection pane="bottomLeft" activeCell="C14" sqref="C14:C15"/>
    </sheetView>
  </sheetViews>
  <sheetFormatPr defaultRowHeight="13.5" x14ac:dyDescent="0.15"/>
  <cols>
    <col min="1" max="1" width="3.5" style="10" bestFit="1" customWidth="1"/>
    <col min="2" max="2" width="4.375" style="179" customWidth="1"/>
    <col min="3" max="3" width="14.625" style="9" customWidth="1"/>
    <col min="4" max="4" width="7" style="9" bestFit="1" customWidth="1"/>
    <col min="5" max="5" width="14.625" style="9" customWidth="1"/>
    <col min="6" max="6" width="17.625" style="9" customWidth="1"/>
    <col min="7" max="7" width="9" style="9" bestFit="1" customWidth="1"/>
    <col min="8" max="9" width="6.25" style="9" customWidth="1"/>
    <col min="10" max="10" width="6.375" style="9" bestFit="1" customWidth="1"/>
    <col min="11" max="11" width="6.875" style="9" customWidth="1"/>
    <col min="12" max="13" width="6.25" style="9" customWidth="1"/>
    <col min="14" max="14" width="6.375" style="9" bestFit="1" customWidth="1"/>
    <col min="15" max="15" width="6.875" style="9" customWidth="1"/>
    <col min="16" max="17" width="6.25" style="9" customWidth="1"/>
    <col min="18" max="18" width="5.75" style="9" customWidth="1"/>
    <col min="19" max="19" width="6.875" style="9" customWidth="1"/>
    <col min="20" max="21" width="6.25" style="9" customWidth="1"/>
    <col min="22" max="22" width="5.25" style="9" customWidth="1"/>
    <col min="23" max="26" width="3.75" style="9" customWidth="1"/>
    <col min="27" max="27" width="7.5" style="9" bestFit="1" customWidth="1"/>
    <col min="28" max="16384" width="9" style="10"/>
  </cols>
  <sheetData>
    <row r="1" spans="1:27" ht="4.5" customHeight="1" x14ac:dyDescent="0.15"/>
    <row r="2" spans="1:27" ht="16.5" x14ac:dyDescent="0.15">
      <c r="C2" s="11"/>
      <c r="AA2" s="9">
        <v>3</v>
      </c>
    </row>
    <row r="3" spans="1:27" ht="6.75" customHeight="1" x14ac:dyDescent="0.15"/>
    <row r="4" spans="1:27" x14ac:dyDescent="0.15">
      <c r="C4" s="320" t="s">
        <v>220</v>
      </c>
      <c r="D4" s="321"/>
    </row>
    <row r="5" spans="1:27" ht="14.25" x14ac:dyDescent="0.15">
      <c r="C5" s="60"/>
      <c r="D5" s="60"/>
      <c r="E5" s="60"/>
      <c r="F5" s="60"/>
      <c r="G5" s="60"/>
      <c r="H5" s="61" t="str">
        <f>ページ1!H5</f>
        <v>令和</v>
      </c>
      <c r="I5" s="64">
        <f>ページ1!I5</f>
        <v>0</v>
      </c>
      <c r="J5" s="67" t="str">
        <f>ページ1!J5</f>
        <v>年産　水稲共済　販売金額等の品目別内訳書</v>
      </c>
      <c r="K5" s="60"/>
      <c r="L5" s="60"/>
      <c r="M5" s="60"/>
      <c r="N5" s="60"/>
      <c r="O5" s="60"/>
      <c r="P5" s="60"/>
      <c r="Q5" s="60"/>
      <c r="R5" s="60"/>
      <c r="S5" s="60"/>
      <c r="T5" s="60"/>
      <c r="U5" s="60"/>
      <c r="V5" s="60"/>
      <c r="W5" s="60"/>
      <c r="X5" s="60"/>
      <c r="Y5" s="60"/>
      <c r="Z5" s="60"/>
      <c r="AA5" s="10"/>
    </row>
    <row r="6" spans="1:27" ht="14.25" x14ac:dyDescent="0.15">
      <c r="C6" s="60"/>
      <c r="D6" s="60"/>
      <c r="E6" s="60"/>
      <c r="F6" s="60"/>
      <c r="G6" s="60"/>
      <c r="H6" s="60"/>
      <c r="I6" s="61"/>
      <c r="J6" s="64"/>
      <c r="K6" s="67"/>
      <c r="L6" s="60"/>
      <c r="M6" s="60"/>
      <c r="N6" s="60"/>
      <c r="O6" s="60"/>
      <c r="P6" s="60"/>
      <c r="Q6" s="60"/>
      <c r="R6" s="60"/>
      <c r="S6" s="60"/>
      <c r="T6" s="60"/>
      <c r="U6" s="60"/>
      <c r="V6" s="60"/>
      <c r="W6" s="60"/>
      <c r="X6" s="60"/>
      <c r="Y6" s="60"/>
      <c r="Z6" s="60"/>
      <c r="AA6" s="60"/>
    </row>
    <row r="7" spans="1:27" ht="22.5" customHeight="1" x14ac:dyDescent="0.15">
      <c r="B7" s="260" t="s">
        <v>145</v>
      </c>
      <c r="C7" s="262"/>
      <c r="D7" s="417">
        <f>ページ1!D8</f>
        <v>0</v>
      </c>
      <c r="E7" s="418"/>
      <c r="F7" s="168" t="s">
        <v>146</v>
      </c>
      <c r="G7" s="419">
        <f>ページ1!G8</f>
        <v>0</v>
      </c>
      <c r="H7" s="420"/>
      <c r="I7" s="420"/>
      <c r="J7" s="260" t="s">
        <v>147</v>
      </c>
      <c r="K7" s="261"/>
      <c r="L7" s="262"/>
      <c r="M7" s="421">
        <f>ページ1!M8</f>
        <v>0</v>
      </c>
      <c r="N7" s="422"/>
      <c r="O7" s="422"/>
      <c r="P7" s="422"/>
      <c r="Q7" s="422"/>
      <c r="R7" s="422"/>
      <c r="S7" s="422"/>
      <c r="T7" s="422"/>
      <c r="U7" s="422"/>
      <c r="V7" s="422"/>
      <c r="W7" s="422"/>
      <c r="X7" s="422"/>
      <c r="Y7" s="422"/>
      <c r="Z7" s="422"/>
      <c r="AA7" s="423"/>
    </row>
    <row r="8" spans="1:27" ht="4.5" customHeight="1" x14ac:dyDescent="0.15"/>
    <row r="9" spans="1:27" ht="15.75" customHeight="1" x14ac:dyDescent="0.15">
      <c r="B9" s="181" t="str">
        <f>入力例_個人用!A26</f>
        <v>〔 内 訳 〕 入力例の（入力についてのお願い）に留意のうえ記入してください。</v>
      </c>
      <c r="C9" s="78"/>
      <c r="D9" s="78"/>
      <c r="E9" s="78"/>
      <c r="F9" s="78"/>
      <c r="G9" s="78"/>
      <c r="H9" s="78"/>
      <c r="I9" s="78"/>
      <c r="J9" s="78"/>
      <c r="K9" s="78"/>
      <c r="L9" s="78"/>
      <c r="M9" s="78"/>
      <c r="N9" s="78"/>
      <c r="O9" s="78"/>
      <c r="P9" s="78"/>
      <c r="Q9" s="78"/>
      <c r="R9" s="78"/>
      <c r="S9" s="78"/>
      <c r="T9" s="78"/>
      <c r="U9" s="78"/>
      <c r="V9" s="78"/>
      <c r="W9" s="78"/>
      <c r="X9" s="78"/>
      <c r="Y9" s="78"/>
      <c r="Z9" s="78"/>
      <c r="AA9" s="10"/>
    </row>
    <row r="10" spans="1:27" ht="15.75" customHeight="1" x14ac:dyDescent="0.15">
      <c r="B10" s="279" t="s">
        <v>7</v>
      </c>
      <c r="C10" s="317"/>
      <c r="D10" s="313" t="s">
        <v>8</v>
      </c>
      <c r="E10" s="278" t="s">
        <v>9</v>
      </c>
      <c r="F10" s="291" t="s">
        <v>108</v>
      </c>
      <c r="G10" s="291"/>
      <c r="H10" s="291"/>
      <c r="I10" s="291"/>
      <c r="J10" s="291"/>
      <c r="K10" s="291" t="s">
        <v>11</v>
      </c>
      <c r="L10" s="291"/>
      <c r="M10" s="291"/>
      <c r="N10" s="291"/>
      <c r="O10" s="322" t="s">
        <v>12</v>
      </c>
      <c r="P10" s="413"/>
      <c r="Q10" s="413"/>
      <c r="R10" s="356"/>
      <c r="S10" s="322" t="s">
        <v>13</v>
      </c>
      <c r="T10" s="413"/>
      <c r="U10" s="413"/>
      <c r="V10" s="356"/>
      <c r="W10" s="322" t="s">
        <v>14</v>
      </c>
      <c r="X10" s="413"/>
      <c r="Y10" s="413"/>
      <c r="Z10" s="356"/>
      <c r="AA10" s="313" t="s">
        <v>15</v>
      </c>
    </row>
    <row r="11" spans="1:27" ht="13.5" customHeight="1" x14ac:dyDescent="0.15">
      <c r="B11" s="357"/>
      <c r="C11" s="358"/>
      <c r="D11" s="314"/>
      <c r="E11" s="293"/>
      <c r="F11" s="19" t="s">
        <v>10</v>
      </c>
      <c r="G11" s="25" t="s">
        <v>19</v>
      </c>
      <c r="H11" s="278" t="s">
        <v>21</v>
      </c>
      <c r="I11" s="278"/>
      <c r="J11" s="19" t="s">
        <v>23</v>
      </c>
      <c r="K11" s="25" t="s">
        <v>19</v>
      </c>
      <c r="L11" s="278" t="s">
        <v>21</v>
      </c>
      <c r="M11" s="278"/>
      <c r="N11" s="19" t="s">
        <v>23</v>
      </c>
      <c r="O11" s="25" t="s">
        <v>19</v>
      </c>
      <c r="P11" s="278" t="s">
        <v>21</v>
      </c>
      <c r="Q11" s="278"/>
      <c r="R11" s="19" t="s">
        <v>23</v>
      </c>
      <c r="S11" s="25" t="s">
        <v>19</v>
      </c>
      <c r="T11" s="278" t="s">
        <v>21</v>
      </c>
      <c r="U11" s="278"/>
      <c r="V11" s="19" t="s">
        <v>23</v>
      </c>
      <c r="W11" s="279" t="s">
        <v>19</v>
      </c>
      <c r="X11" s="280"/>
      <c r="Y11" s="280"/>
      <c r="Z11" s="281"/>
      <c r="AA11" s="314"/>
    </row>
    <row r="12" spans="1:27" x14ac:dyDescent="0.15">
      <c r="B12" s="357"/>
      <c r="C12" s="358"/>
      <c r="D12" s="314"/>
      <c r="E12" s="293"/>
      <c r="F12" s="26"/>
      <c r="G12" s="27" t="s">
        <v>20</v>
      </c>
      <c r="H12" s="282" t="s">
        <v>25</v>
      </c>
      <c r="I12" s="282"/>
      <c r="J12" s="26" t="s">
        <v>24</v>
      </c>
      <c r="K12" s="27" t="s">
        <v>20</v>
      </c>
      <c r="L12" s="282" t="s">
        <v>25</v>
      </c>
      <c r="M12" s="282"/>
      <c r="N12" s="26" t="s">
        <v>24</v>
      </c>
      <c r="O12" s="27" t="s">
        <v>20</v>
      </c>
      <c r="P12" s="282" t="s">
        <v>25</v>
      </c>
      <c r="Q12" s="282"/>
      <c r="R12" s="26" t="s">
        <v>24</v>
      </c>
      <c r="S12" s="27" t="s">
        <v>20</v>
      </c>
      <c r="T12" s="282" t="s">
        <v>25</v>
      </c>
      <c r="U12" s="282"/>
      <c r="V12" s="26" t="s">
        <v>24</v>
      </c>
      <c r="W12" s="344" t="s">
        <v>20</v>
      </c>
      <c r="X12" s="345"/>
      <c r="Y12" s="345"/>
      <c r="Z12" s="346"/>
      <c r="AA12" s="318" t="s">
        <v>205</v>
      </c>
    </row>
    <row r="13" spans="1:27" x14ac:dyDescent="0.15">
      <c r="B13" s="283"/>
      <c r="C13" s="285"/>
      <c r="D13" s="312"/>
      <c r="E13" s="294"/>
      <c r="F13" s="28"/>
      <c r="G13" s="28" t="s">
        <v>17</v>
      </c>
      <c r="H13" s="294" t="s">
        <v>18</v>
      </c>
      <c r="I13" s="294"/>
      <c r="J13" s="28" t="s">
        <v>143</v>
      </c>
      <c r="K13" s="28" t="s">
        <v>17</v>
      </c>
      <c r="L13" s="294" t="s">
        <v>18</v>
      </c>
      <c r="M13" s="294"/>
      <c r="N13" s="28" t="s">
        <v>143</v>
      </c>
      <c r="O13" s="28" t="s">
        <v>17</v>
      </c>
      <c r="P13" s="294" t="s">
        <v>18</v>
      </c>
      <c r="Q13" s="294"/>
      <c r="R13" s="28" t="s">
        <v>143</v>
      </c>
      <c r="S13" s="28" t="s">
        <v>17</v>
      </c>
      <c r="T13" s="294" t="s">
        <v>18</v>
      </c>
      <c r="U13" s="294"/>
      <c r="V13" s="29" t="s">
        <v>143</v>
      </c>
      <c r="W13" s="29"/>
      <c r="X13" s="2"/>
      <c r="Y13" s="2"/>
      <c r="Z13" s="30"/>
      <c r="AA13" s="319"/>
    </row>
    <row r="14" spans="1:27" ht="11.65" customHeight="1" x14ac:dyDescent="0.15">
      <c r="A14" s="376">
        <v>46</v>
      </c>
      <c r="B14" s="187" t="str">
        <f>IF(C14="","",IF(ISERROR(VLOOKUP(C14,リスト!$L:$M,2,0)),"",VLOOKUP(C14,リスト!$L:$M,2,0)))</f>
        <v/>
      </c>
      <c r="C14" s="369"/>
      <c r="D14" s="367"/>
      <c r="E14" s="365"/>
      <c r="F14" s="363"/>
      <c r="G14" s="359"/>
      <c r="H14" s="371"/>
      <c r="I14" s="372"/>
      <c r="J14" s="361" t="str">
        <f t="shared" ref="J14" si="0">IF(ISERROR(H14/G14),"",H14/G14)</f>
        <v/>
      </c>
      <c r="K14" s="359"/>
      <c r="L14" s="371"/>
      <c r="M14" s="372"/>
      <c r="N14" s="361" t="str">
        <f t="shared" ref="N14" si="1">IF(ISERROR(L14/K14),"",L14/K14)</f>
        <v/>
      </c>
      <c r="O14" s="359"/>
      <c r="P14" s="371"/>
      <c r="Q14" s="372"/>
      <c r="R14" s="361" t="str">
        <f>IF(ISERROR(P14/O14),"",P14/O14)</f>
        <v/>
      </c>
      <c r="S14" s="359"/>
      <c r="T14" s="371"/>
      <c r="U14" s="372"/>
      <c r="V14" s="361" t="str">
        <f t="shared" ref="V14" si="2">IF(ISERROR(T14/S14),"",T14/S14)</f>
        <v/>
      </c>
      <c r="W14" s="371"/>
      <c r="X14" s="377"/>
      <c r="Y14" s="377"/>
      <c r="Z14" s="372"/>
      <c r="AA14" s="173"/>
    </row>
    <row r="15" spans="1:27" s="177" customFormat="1" ht="11.65" customHeight="1" x14ac:dyDescent="0.15">
      <c r="A15" s="376"/>
      <c r="B15" s="188" t="str">
        <f>IF(C14="","",IF(ISERROR(VLOOKUP(C14,リスト!$N:$O,2,0)),"",VLOOKUP(C14,リスト!$N:$O,2,0)))</f>
        <v/>
      </c>
      <c r="C15" s="370"/>
      <c r="D15" s="368"/>
      <c r="E15" s="366"/>
      <c r="F15" s="364"/>
      <c r="G15" s="360"/>
      <c r="H15" s="373"/>
      <c r="I15" s="374"/>
      <c r="J15" s="362"/>
      <c r="K15" s="360"/>
      <c r="L15" s="373"/>
      <c r="M15" s="374"/>
      <c r="N15" s="362"/>
      <c r="O15" s="360"/>
      <c r="P15" s="373"/>
      <c r="Q15" s="374"/>
      <c r="R15" s="362"/>
      <c r="S15" s="360"/>
      <c r="T15" s="373"/>
      <c r="U15" s="374"/>
      <c r="V15" s="362"/>
      <c r="W15" s="373"/>
      <c r="X15" s="378"/>
      <c r="Y15" s="378"/>
      <c r="Z15" s="374"/>
      <c r="AA15" s="174"/>
    </row>
    <row r="16" spans="1:27" ht="11.65" customHeight="1" x14ac:dyDescent="0.15">
      <c r="A16" s="376">
        <v>47</v>
      </c>
      <c r="B16" s="187" t="str">
        <f>IF(C16="","",IF(ISERROR(VLOOKUP(C16,リスト!$L:$M,2,0)),"",VLOOKUP(C16,リスト!$L:$M,2,0)))</f>
        <v/>
      </c>
      <c r="C16" s="369"/>
      <c r="D16" s="367"/>
      <c r="E16" s="365"/>
      <c r="F16" s="363"/>
      <c r="G16" s="359"/>
      <c r="H16" s="371"/>
      <c r="I16" s="372"/>
      <c r="J16" s="361" t="str">
        <f t="shared" ref="J16" si="3">IF(ISERROR(H16/G16),"",H16/G16)</f>
        <v/>
      </c>
      <c r="K16" s="359"/>
      <c r="L16" s="371"/>
      <c r="M16" s="372"/>
      <c r="N16" s="361" t="str">
        <f t="shared" ref="N16" si="4">IF(ISERROR(L16/K16),"",L16/K16)</f>
        <v/>
      </c>
      <c r="O16" s="359"/>
      <c r="P16" s="371"/>
      <c r="Q16" s="372"/>
      <c r="R16" s="361" t="str">
        <f>IF(ISERROR(P16/O16),"",P16/O16)</f>
        <v/>
      </c>
      <c r="S16" s="359"/>
      <c r="T16" s="371"/>
      <c r="U16" s="372"/>
      <c r="V16" s="361" t="str">
        <f t="shared" ref="V16" si="5">IF(ISERROR(T16/S16),"",T16/S16)</f>
        <v/>
      </c>
      <c r="W16" s="371"/>
      <c r="X16" s="377"/>
      <c r="Y16" s="377"/>
      <c r="Z16" s="372"/>
      <c r="AA16" s="173"/>
    </row>
    <row r="17" spans="1:27" s="177" customFormat="1" ht="11.65" customHeight="1" x14ac:dyDescent="0.15">
      <c r="A17" s="376"/>
      <c r="B17" s="188" t="str">
        <f>IF(C16="","",IF(ISERROR(VLOOKUP(C16,リスト!$N:$O,2,0)),"",VLOOKUP(C16,リスト!$N:$O,2,0)))</f>
        <v/>
      </c>
      <c r="C17" s="370"/>
      <c r="D17" s="368"/>
      <c r="E17" s="366"/>
      <c r="F17" s="364"/>
      <c r="G17" s="360"/>
      <c r="H17" s="373"/>
      <c r="I17" s="374"/>
      <c r="J17" s="362"/>
      <c r="K17" s="360"/>
      <c r="L17" s="373"/>
      <c r="M17" s="374"/>
      <c r="N17" s="362"/>
      <c r="O17" s="360"/>
      <c r="P17" s="373"/>
      <c r="Q17" s="374"/>
      <c r="R17" s="362"/>
      <c r="S17" s="360"/>
      <c r="T17" s="373"/>
      <c r="U17" s="374"/>
      <c r="V17" s="362"/>
      <c r="W17" s="373"/>
      <c r="X17" s="378"/>
      <c r="Y17" s="378"/>
      <c r="Z17" s="374"/>
      <c r="AA17" s="174"/>
    </row>
    <row r="18" spans="1:27" ht="11.65" customHeight="1" x14ac:dyDescent="0.15">
      <c r="A18" s="376">
        <v>48</v>
      </c>
      <c r="B18" s="187" t="str">
        <f>IF(C18="","",IF(ISERROR(VLOOKUP(C18,リスト!$L:$M,2,0)),"",VLOOKUP(C18,リスト!$L:$M,2,0)))</f>
        <v/>
      </c>
      <c r="C18" s="369"/>
      <c r="D18" s="367"/>
      <c r="E18" s="365"/>
      <c r="F18" s="363"/>
      <c r="G18" s="359"/>
      <c r="H18" s="371"/>
      <c r="I18" s="372"/>
      <c r="J18" s="361" t="str">
        <f t="shared" ref="J18" si="6">IF(ISERROR(H18/G18),"",H18/G18)</f>
        <v/>
      </c>
      <c r="K18" s="359"/>
      <c r="L18" s="371"/>
      <c r="M18" s="372"/>
      <c r="N18" s="361" t="str">
        <f t="shared" ref="N18" si="7">IF(ISERROR(L18/K18),"",L18/K18)</f>
        <v/>
      </c>
      <c r="O18" s="359"/>
      <c r="P18" s="371"/>
      <c r="Q18" s="372"/>
      <c r="R18" s="361" t="str">
        <f>IF(ISERROR(P18/O18),"",P18/O18)</f>
        <v/>
      </c>
      <c r="S18" s="359"/>
      <c r="T18" s="371"/>
      <c r="U18" s="372"/>
      <c r="V18" s="361" t="str">
        <f t="shared" ref="V18" si="8">IF(ISERROR(T18/S18),"",T18/S18)</f>
        <v/>
      </c>
      <c r="W18" s="371"/>
      <c r="X18" s="377"/>
      <c r="Y18" s="377"/>
      <c r="Z18" s="372"/>
      <c r="AA18" s="173"/>
    </row>
    <row r="19" spans="1:27" s="177" customFormat="1" ht="11.65" customHeight="1" x14ac:dyDescent="0.15">
      <c r="A19" s="376"/>
      <c r="B19" s="188" t="str">
        <f>IF(C18="","",IF(ISERROR(VLOOKUP(C18,リスト!$N:$O,2,0)),"",VLOOKUP(C18,リスト!$N:$O,2,0)))</f>
        <v/>
      </c>
      <c r="C19" s="370"/>
      <c r="D19" s="368"/>
      <c r="E19" s="366"/>
      <c r="F19" s="364"/>
      <c r="G19" s="360"/>
      <c r="H19" s="373"/>
      <c r="I19" s="374"/>
      <c r="J19" s="362"/>
      <c r="K19" s="360"/>
      <c r="L19" s="373"/>
      <c r="M19" s="374"/>
      <c r="N19" s="362"/>
      <c r="O19" s="360"/>
      <c r="P19" s="373"/>
      <c r="Q19" s="374"/>
      <c r="R19" s="362"/>
      <c r="S19" s="360"/>
      <c r="T19" s="373"/>
      <c r="U19" s="374"/>
      <c r="V19" s="362"/>
      <c r="W19" s="373"/>
      <c r="X19" s="378"/>
      <c r="Y19" s="378"/>
      <c r="Z19" s="374"/>
      <c r="AA19" s="174"/>
    </row>
    <row r="20" spans="1:27" ht="11.65" customHeight="1" x14ac:dyDescent="0.15">
      <c r="A20" s="376">
        <v>49</v>
      </c>
      <c r="B20" s="187" t="str">
        <f>IF(C20="","",IF(ISERROR(VLOOKUP(C20,リスト!$L:$M,2,0)),"",VLOOKUP(C20,リスト!$L:$M,2,0)))</f>
        <v/>
      </c>
      <c r="C20" s="369"/>
      <c r="D20" s="367"/>
      <c r="E20" s="365"/>
      <c r="F20" s="363"/>
      <c r="G20" s="359"/>
      <c r="H20" s="371"/>
      <c r="I20" s="372"/>
      <c r="J20" s="361" t="str">
        <f t="shared" ref="J20" si="9">IF(ISERROR(H20/G20),"",H20/G20)</f>
        <v/>
      </c>
      <c r="K20" s="359"/>
      <c r="L20" s="371"/>
      <c r="M20" s="372"/>
      <c r="N20" s="361" t="str">
        <f t="shared" ref="N20" si="10">IF(ISERROR(L20/K20),"",L20/K20)</f>
        <v/>
      </c>
      <c r="O20" s="359"/>
      <c r="P20" s="371"/>
      <c r="Q20" s="372"/>
      <c r="R20" s="361" t="str">
        <f>IF(ISERROR(P20/O20),"",P20/O20)</f>
        <v/>
      </c>
      <c r="S20" s="359"/>
      <c r="T20" s="371"/>
      <c r="U20" s="372"/>
      <c r="V20" s="361" t="str">
        <f t="shared" ref="V20" si="11">IF(ISERROR(T20/S20),"",T20/S20)</f>
        <v/>
      </c>
      <c r="W20" s="371"/>
      <c r="X20" s="377"/>
      <c r="Y20" s="377"/>
      <c r="Z20" s="372"/>
      <c r="AA20" s="173"/>
    </row>
    <row r="21" spans="1:27" s="177" customFormat="1" ht="11.65" customHeight="1" x14ac:dyDescent="0.15">
      <c r="A21" s="376"/>
      <c r="B21" s="188" t="str">
        <f>IF(C20="","",IF(ISERROR(VLOOKUP(C20,リスト!$N:$O,2,0)),"",VLOOKUP(C20,リスト!$N:$O,2,0)))</f>
        <v/>
      </c>
      <c r="C21" s="370"/>
      <c r="D21" s="368"/>
      <c r="E21" s="366"/>
      <c r="F21" s="364"/>
      <c r="G21" s="360"/>
      <c r="H21" s="373"/>
      <c r="I21" s="374"/>
      <c r="J21" s="362"/>
      <c r="K21" s="360"/>
      <c r="L21" s="373"/>
      <c r="M21" s="374"/>
      <c r="N21" s="362"/>
      <c r="O21" s="360"/>
      <c r="P21" s="373"/>
      <c r="Q21" s="374"/>
      <c r="R21" s="362"/>
      <c r="S21" s="360"/>
      <c r="T21" s="373"/>
      <c r="U21" s="374"/>
      <c r="V21" s="362"/>
      <c r="W21" s="373"/>
      <c r="X21" s="378"/>
      <c r="Y21" s="378"/>
      <c r="Z21" s="374"/>
      <c r="AA21" s="174"/>
    </row>
    <row r="22" spans="1:27" ht="11.65" customHeight="1" x14ac:dyDescent="0.15">
      <c r="A22" s="376">
        <v>50</v>
      </c>
      <c r="B22" s="187" t="str">
        <f>IF(C22="","",IF(ISERROR(VLOOKUP(C22,リスト!$L:$M,2,0)),"",VLOOKUP(C22,リスト!$L:$M,2,0)))</f>
        <v/>
      </c>
      <c r="C22" s="369"/>
      <c r="D22" s="367"/>
      <c r="E22" s="365"/>
      <c r="F22" s="363"/>
      <c r="G22" s="359"/>
      <c r="H22" s="371"/>
      <c r="I22" s="372"/>
      <c r="J22" s="361" t="str">
        <f t="shared" ref="J22" si="12">IF(ISERROR(H22/G22),"",H22/G22)</f>
        <v/>
      </c>
      <c r="K22" s="359"/>
      <c r="L22" s="371"/>
      <c r="M22" s="372"/>
      <c r="N22" s="361" t="str">
        <f t="shared" ref="N22" si="13">IF(ISERROR(L22/K22),"",L22/K22)</f>
        <v/>
      </c>
      <c r="O22" s="359"/>
      <c r="P22" s="371"/>
      <c r="Q22" s="372"/>
      <c r="R22" s="361" t="str">
        <f>IF(ISERROR(P22/O22),"",P22/O22)</f>
        <v/>
      </c>
      <c r="S22" s="359"/>
      <c r="T22" s="371"/>
      <c r="U22" s="372"/>
      <c r="V22" s="361" t="str">
        <f t="shared" ref="V22" si="14">IF(ISERROR(T22/S22),"",T22/S22)</f>
        <v/>
      </c>
      <c r="W22" s="371"/>
      <c r="X22" s="377"/>
      <c r="Y22" s="377"/>
      <c r="Z22" s="372"/>
      <c r="AA22" s="173"/>
    </row>
    <row r="23" spans="1:27" s="177" customFormat="1" ht="11.65" customHeight="1" x14ac:dyDescent="0.15">
      <c r="A23" s="376"/>
      <c r="B23" s="188" t="str">
        <f>IF(C22="","",IF(ISERROR(VLOOKUP(C22,リスト!$N:$O,2,0)),"",VLOOKUP(C22,リスト!$N:$O,2,0)))</f>
        <v/>
      </c>
      <c r="C23" s="370"/>
      <c r="D23" s="368"/>
      <c r="E23" s="366"/>
      <c r="F23" s="364"/>
      <c r="G23" s="360"/>
      <c r="H23" s="373"/>
      <c r="I23" s="374"/>
      <c r="J23" s="362"/>
      <c r="K23" s="360"/>
      <c r="L23" s="373"/>
      <c r="M23" s="374"/>
      <c r="N23" s="362"/>
      <c r="O23" s="360"/>
      <c r="P23" s="373"/>
      <c r="Q23" s="374"/>
      <c r="R23" s="362"/>
      <c r="S23" s="360"/>
      <c r="T23" s="373"/>
      <c r="U23" s="374"/>
      <c r="V23" s="362"/>
      <c r="W23" s="373"/>
      <c r="X23" s="378"/>
      <c r="Y23" s="378"/>
      <c r="Z23" s="374"/>
      <c r="AA23" s="174"/>
    </row>
    <row r="24" spans="1:27" ht="11.65" customHeight="1" x14ac:dyDescent="0.15">
      <c r="A24" s="376">
        <v>51</v>
      </c>
      <c r="B24" s="187" t="str">
        <f>IF(C24="","",IF(ISERROR(VLOOKUP(C24,リスト!$L:$M,2,0)),"",VLOOKUP(C24,リスト!$L:$M,2,0)))</f>
        <v/>
      </c>
      <c r="C24" s="369"/>
      <c r="D24" s="367"/>
      <c r="E24" s="365"/>
      <c r="F24" s="363"/>
      <c r="G24" s="359"/>
      <c r="H24" s="371"/>
      <c r="I24" s="372"/>
      <c r="J24" s="361" t="str">
        <f t="shared" ref="J24" si="15">IF(ISERROR(H24/G24),"",H24/G24)</f>
        <v/>
      </c>
      <c r="K24" s="359"/>
      <c r="L24" s="371"/>
      <c r="M24" s="372"/>
      <c r="N24" s="361" t="str">
        <f t="shared" ref="N24" si="16">IF(ISERROR(L24/K24),"",L24/K24)</f>
        <v/>
      </c>
      <c r="O24" s="359"/>
      <c r="P24" s="371"/>
      <c r="Q24" s="372"/>
      <c r="R24" s="361" t="str">
        <f>IF(ISERROR(P24/O24),"",P24/O24)</f>
        <v/>
      </c>
      <c r="S24" s="359"/>
      <c r="T24" s="371"/>
      <c r="U24" s="372"/>
      <c r="V24" s="361" t="str">
        <f t="shared" ref="V24" si="17">IF(ISERROR(T24/S24),"",T24/S24)</f>
        <v/>
      </c>
      <c r="W24" s="371"/>
      <c r="X24" s="377"/>
      <c r="Y24" s="377"/>
      <c r="Z24" s="372"/>
      <c r="AA24" s="173"/>
    </row>
    <row r="25" spans="1:27" s="177" customFormat="1" ht="11.65" customHeight="1" x14ac:dyDescent="0.15">
      <c r="A25" s="376"/>
      <c r="B25" s="188" t="str">
        <f>IF(C24="","",IF(ISERROR(VLOOKUP(C24,リスト!$N:$O,2,0)),"",VLOOKUP(C24,リスト!$N:$O,2,0)))</f>
        <v/>
      </c>
      <c r="C25" s="370"/>
      <c r="D25" s="368"/>
      <c r="E25" s="366"/>
      <c r="F25" s="364"/>
      <c r="G25" s="360"/>
      <c r="H25" s="373"/>
      <c r="I25" s="374"/>
      <c r="J25" s="362"/>
      <c r="K25" s="360"/>
      <c r="L25" s="373"/>
      <c r="M25" s="374"/>
      <c r="N25" s="362"/>
      <c r="O25" s="360"/>
      <c r="P25" s="373"/>
      <c r="Q25" s="374"/>
      <c r="R25" s="362"/>
      <c r="S25" s="360"/>
      <c r="T25" s="373"/>
      <c r="U25" s="374"/>
      <c r="V25" s="362"/>
      <c r="W25" s="373"/>
      <c r="X25" s="378"/>
      <c r="Y25" s="378"/>
      <c r="Z25" s="374"/>
      <c r="AA25" s="174"/>
    </row>
    <row r="26" spans="1:27" ht="11.65" customHeight="1" x14ac:dyDescent="0.15">
      <c r="A26" s="376">
        <v>52</v>
      </c>
      <c r="B26" s="187" t="str">
        <f>IF(C26="","",IF(ISERROR(VLOOKUP(C26,リスト!$L:$M,2,0)),"",VLOOKUP(C26,リスト!$L:$M,2,0)))</f>
        <v/>
      </c>
      <c r="C26" s="369"/>
      <c r="D26" s="367"/>
      <c r="E26" s="365"/>
      <c r="F26" s="363"/>
      <c r="G26" s="359"/>
      <c r="H26" s="371"/>
      <c r="I26" s="372"/>
      <c r="J26" s="361" t="str">
        <f t="shared" ref="J26" si="18">IF(ISERROR(H26/G26),"",H26/G26)</f>
        <v/>
      </c>
      <c r="K26" s="359"/>
      <c r="L26" s="371"/>
      <c r="M26" s="372"/>
      <c r="N26" s="361" t="str">
        <f t="shared" ref="N26" si="19">IF(ISERROR(L26/K26),"",L26/K26)</f>
        <v/>
      </c>
      <c r="O26" s="359"/>
      <c r="P26" s="371"/>
      <c r="Q26" s="372"/>
      <c r="R26" s="361" t="str">
        <f>IF(ISERROR(P26/O26),"",P26/O26)</f>
        <v/>
      </c>
      <c r="S26" s="359"/>
      <c r="T26" s="371"/>
      <c r="U26" s="372"/>
      <c r="V26" s="361" t="str">
        <f t="shared" ref="V26" si="20">IF(ISERROR(T26/S26),"",T26/S26)</f>
        <v/>
      </c>
      <c r="W26" s="371"/>
      <c r="X26" s="377"/>
      <c r="Y26" s="377"/>
      <c r="Z26" s="372"/>
      <c r="AA26" s="173"/>
    </row>
    <row r="27" spans="1:27" s="177" customFormat="1" ht="11.65" customHeight="1" x14ac:dyDescent="0.15">
      <c r="A27" s="376"/>
      <c r="B27" s="188" t="str">
        <f>IF(C26="","",IF(ISERROR(VLOOKUP(C26,リスト!$N:$O,2,0)),"",VLOOKUP(C26,リスト!$N:$O,2,0)))</f>
        <v/>
      </c>
      <c r="C27" s="370"/>
      <c r="D27" s="368"/>
      <c r="E27" s="366"/>
      <c r="F27" s="364"/>
      <c r="G27" s="360"/>
      <c r="H27" s="373"/>
      <c r="I27" s="374"/>
      <c r="J27" s="362"/>
      <c r="K27" s="360"/>
      <c r="L27" s="373"/>
      <c r="M27" s="374"/>
      <c r="N27" s="362"/>
      <c r="O27" s="360"/>
      <c r="P27" s="373"/>
      <c r="Q27" s="374"/>
      <c r="R27" s="362"/>
      <c r="S27" s="360"/>
      <c r="T27" s="373"/>
      <c r="U27" s="374"/>
      <c r="V27" s="362"/>
      <c r="W27" s="373"/>
      <c r="X27" s="378"/>
      <c r="Y27" s="378"/>
      <c r="Z27" s="374"/>
      <c r="AA27" s="174"/>
    </row>
    <row r="28" spans="1:27" ht="11.65" customHeight="1" x14ac:dyDescent="0.15">
      <c r="A28" s="376">
        <v>53</v>
      </c>
      <c r="B28" s="187" t="str">
        <f>IF(C28="","",IF(ISERROR(VLOOKUP(C28,リスト!$L:$M,2,0)),"",VLOOKUP(C28,リスト!$L:$M,2,0)))</f>
        <v/>
      </c>
      <c r="C28" s="369"/>
      <c r="D28" s="367"/>
      <c r="E28" s="365"/>
      <c r="F28" s="363"/>
      <c r="G28" s="359"/>
      <c r="H28" s="371"/>
      <c r="I28" s="372"/>
      <c r="J28" s="361" t="str">
        <f t="shared" ref="J28" si="21">IF(ISERROR(H28/G28),"",H28/G28)</f>
        <v/>
      </c>
      <c r="K28" s="359"/>
      <c r="L28" s="371"/>
      <c r="M28" s="372"/>
      <c r="N28" s="361" t="str">
        <f t="shared" ref="N28" si="22">IF(ISERROR(L28/K28),"",L28/K28)</f>
        <v/>
      </c>
      <c r="O28" s="359"/>
      <c r="P28" s="371"/>
      <c r="Q28" s="372"/>
      <c r="R28" s="361" t="str">
        <f>IF(ISERROR(P28/O28),"",P28/O28)</f>
        <v/>
      </c>
      <c r="S28" s="359"/>
      <c r="T28" s="371"/>
      <c r="U28" s="372"/>
      <c r="V28" s="361" t="str">
        <f t="shared" ref="V28" si="23">IF(ISERROR(T28/S28),"",T28/S28)</f>
        <v/>
      </c>
      <c r="W28" s="371"/>
      <c r="X28" s="377"/>
      <c r="Y28" s="377"/>
      <c r="Z28" s="372"/>
      <c r="AA28" s="173"/>
    </row>
    <row r="29" spans="1:27" s="177" customFormat="1" ht="11.65" customHeight="1" x14ac:dyDescent="0.15">
      <c r="A29" s="376"/>
      <c r="B29" s="188" t="str">
        <f>IF(C28="","",IF(ISERROR(VLOOKUP(C28,リスト!$N:$O,2,0)),"",VLOOKUP(C28,リスト!$N:$O,2,0)))</f>
        <v/>
      </c>
      <c r="C29" s="370"/>
      <c r="D29" s="368"/>
      <c r="E29" s="366"/>
      <c r="F29" s="364"/>
      <c r="G29" s="360"/>
      <c r="H29" s="373"/>
      <c r="I29" s="374"/>
      <c r="J29" s="362"/>
      <c r="K29" s="360"/>
      <c r="L29" s="373"/>
      <c r="M29" s="374"/>
      <c r="N29" s="362"/>
      <c r="O29" s="360"/>
      <c r="P29" s="373"/>
      <c r="Q29" s="374"/>
      <c r="R29" s="362"/>
      <c r="S29" s="360"/>
      <c r="T29" s="373"/>
      <c r="U29" s="374"/>
      <c r="V29" s="362"/>
      <c r="W29" s="373"/>
      <c r="X29" s="378"/>
      <c r="Y29" s="378"/>
      <c r="Z29" s="374"/>
      <c r="AA29" s="174"/>
    </row>
    <row r="30" spans="1:27" ht="11.65" customHeight="1" x14ac:dyDescent="0.15">
      <c r="A30" s="376">
        <v>54</v>
      </c>
      <c r="B30" s="187" t="str">
        <f>IF(C30="","",IF(ISERROR(VLOOKUP(C30,リスト!$L:$M,2,0)),"",VLOOKUP(C30,リスト!$L:$M,2,0)))</f>
        <v/>
      </c>
      <c r="C30" s="369"/>
      <c r="D30" s="367"/>
      <c r="E30" s="365"/>
      <c r="F30" s="363"/>
      <c r="G30" s="359"/>
      <c r="H30" s="371"/>
      <c r="I30" s="372"/>
      <c r="J30" s="361" t="str">
        <f t="shared" ref="J30" si="24">IF(ISERROR(H30/G30),"",H30/G30)</f>
        <v/>
      </c>
      <c r="K30" s="359"/>
      <c r="L30" s="371"/>
      <c r="M30" s="372"/>
      <c r="N30" s="361" t="str">
        <f t="shared" ref="N30" si="25">IF(ISERROR(L30/K30),"",L30/K30)</f>
        <v/>
      </c>
      <c r="O30" s="359"/>
      <c r="P30" s="371"/>
      <c r="Q30" s="372"/>
      <c r="R30" s="361" t="str">
        <f>IF(ISERROR(P30/O30),"",P30/O30)</f>
        <v/>
      </c>
      <c r="S30" s="359"/>
      <c r="T30" s="371"/>
      <c r="U30" s="372"/>
      <c r="V30" s="361" t="str">
        <f t="shared" ref="V30" si="26">IF(ISERROR(T30/S30),"",T30/S30)</f>
        <v/>
      </c>
      <c r="W30" s="371"/>
      <c r="X30" s="377"/>
      <c r="Y30" s="377"/>
      <c r="Z30" s="372"/>
      <c r="AA30" s="173"/>
    </row>
    <row r="31" spans="1:27" s="177" customFormat="1" ht="11.65" customHeight="1" x14ac:dyDescent="0.15">
      <c r="A31" s="376"/>
      <c r="B31" s="188" t="str">
        <f>IF(C30="","",IF(ISERROR(VLOOKUP(C30,リスト!$N:$O,2,0)),"",VLOOKUP(C30,リスト!$N:$O,2,0)))</f>
        <v/>
      </c>
      <c r="C31" s="370"/>
      <c r="D31" s="368"/>
      <c r="E31" s="366"/>
      <c r="F31" s="364"/>
      <c r="G31" s="360"/>
      <c r="H31" s="373"/>
      <c r="I31" s="374"/>
      <c r="J31" s="362"/>
      <c r="K31" s="360"/>
      <c r="L31" s="373"/>
      <c r="M31" s="374"/>
      <c r="N31" s="362"/>
      <c r="O31" s="360"/>
      <c r="P31" s="373"/>
      <c r="Q31" s="374"/>
      <c r="R31" s="362"/>
      <c r="S31" s="360"/>
      <c r="T31" s="373"/>
      <c r="U31" s="374"/>
      <c r="V31" s="362"/>
      <c r="W31" s="373"/>
      <c r="X31" s="378"/>
      <c r="Y31" s="378"/>
      <c r="Z31" s="374"/>
      <c r="AA31" s="174"/>
    </row>
    <row r="32" spans="1:27" ht="11.65" customHeight="1" x14ac:dyDescent="0.15">
      <c r="A32" s="376">
        <v>55</v>
      </c>
      <c r="B32" s="187" t="str">
        <f>IF(C32="","",IF(ISERROR(VLOOKUP(C32,リスト!$L:$M,2,0)),"",VLOOKUP(C32,リスト!$L:$M,2,0)))</f>
        <v/>
      </c>
      <c r="C32" s="369"/>
      <c r="D32" s="367"/>
      <c r="E32" s="365"/>
      <c r="F32" s="363"/>
      <c r="G32" s="359"/>
      <c r="H32" s="371"/>
      <c r="I32" s="372"/>
      <c r="J32" s="361" t="str">
        <f t="shared" ref="J32" si="27">IF(ISERROR(H32/G32),"",H32/G32)</f>
        <v/>
      </c>
      <c r="K32" s="359"/>
      <c r="L32" s="371"/>
      <c r="M32" s="372"/>
      <c r="N32" s="361" t="str">
        <f t="shared" ref="N32" si="28">IF(ISERROR(L32/K32),"",L32/K32)</f>
        <v/>
      </c>
      <c r="O32" s="359"/>
      <c r="P32" s="371"/>
      <c r="Q32" s="372"/>
      <c r="R32" s="361" t="str">
        <f>IF(ISERROR(P32/O32),"",P32/O32)</f>
        <v/>
      </c>
      <c r="S32" s="359"/>
      <c r="T32" s="371"/>
      <c r="U32" s="372"/>
      <c r="V32" s="361" t="str">
        <f t="shared" ref="V32" si="29">IF(ISERROR(T32/S32),"",T32/S32)</f>
        <v/>
      </c>
      <c r="W32" s="371"/>
      <c r="X32" s="377"/>
      <c r="Y32" s="377"/>
      <c r="Z32" s="372"/>
      <c r="AA32" s="173"/>
    </row>
    <row r="33" spans="1:27" s="177" customFormat="1" ht="11.65" customHeight="1" x14ac:dyDescent="0.15">
      <c r="A33" s="376"/>
      <c r="B33" s="188" t="str">
        <f>IF(C32="","",IF(ISERROR(VLOOKUP(C32,リスト!$N:$O,2,0)),"",VLOOKUP(C32,リスト!$N:$O,2,0)))</f>
        <v/>
      </c>
      <c r="C33" s="370"/>
      <c r="D33" s="368"/>
      <c r="E33" s="366"/>
      <c r="F33" s="364"/>
      <c r="G33" s="360"/>
      <c r="H33" s="373"/>
      <c r="I33" s="374"/>
      <c r="J33" s="362"/>
      <c r="K33" s="360"/>
      <c r="L33" s="373"/>
      <c r="M33" s="374"/>
      <c r="N33" s="362"/>
      <c r="O33" s="360"/>
      <c r="P33" s="373"/>
      <c r="Q33" s="374"/>
      <c r="R33" s="362"/>
      <c r="S33" s="360"/>
      <c r="T33" s="373"/>
      <c r="U33" s="374"/>
      <c r="V33" s="362"/>
      <c r="W33" s="373"/>
      <c r="X33" s="378"/>
      <c r="Y33" s="378"/>
      <c r="Z33" s="374"/>
      <c r="AA33" s="174"/>
    </row>
    <row r="34" spans="1:27" ht="11.65" customHeight="1" x14ac:dyDescent="0.15">
      <c r="A34" s="376">
        <v>56</v>
      </c>
      <c r="B34" s="187" t="str">
        <f>IF(C34="","",IF(ISERROR(VLOOKUP(C34,リスト!$L:$M,2,0)),"",VLOOKUP(C34,リスト!$L:$M,2,0)))</f>
        <v/>
      </c>
      <c r="C34" s="369"/>
      <c r="D34" s="367"/>
      <c r="E34" s="365"/>
      <c r="F34" s="363"/>
      <c r="G34" s="359"/>
      <c r="H34" s="371"/>
      <c r="I34" s="372"/>
      <c r="J34" s="361" t="str">
        <f t="shared" ref="J34" si="30">IF(ISERROR(H34/G34),"",H34/G34)</f>
        <v/>
      </c>
      <c r="K34" s="359"/>
      <c r="L34" s="371"/>
      <c r="M34" s="372"/>
      <c r="N34" s="361" t="str">
        <f t="shared" ref="N34" si="31">IF(ISERROR(L34/K34),"",L34/K34)</f>
        <v/>
      </c>
      <c r="O34" s="359"/>
      <c r="P34" s="371"/>
      <c r="Q34" s="372"/>
      <c r="R34" s="361" t="str">
        <f>IF(ISERROR(P34/O34),"",P34/O34)</f>
        <v/>
      </c>
      <c r="S34" s="359"/>
      <c r="T34" s="371"/>
      <c r="U34" s="372"/>
      <c r="V34" s="361" t="str">
        <f t="shared" ref="V34" si="32">IF(ISERROR(T34/S34),"",T34/S34)</f>
        <v/>
      </c>
      <c r="W34" s="371"/>
      <c r="X34" s="377"/>
      <c r="Y34" s="377"/>
      <c r="Z34" s="372"/>
      <c r="AA34" s="173"/>
    </row>
    <row r="35" spans="1:27" s="177" customFormat="1" ht="11.65" customHeight="1" x14ac:dyDescent="0.15">
      <c r="A35" s="376"/>
      <c r="B35" s="188" t="str">
        <f>IF(C34="","",IF(ISERROR(VLOOKUP(C34,リスト!$N:$O,2,0)),"",VLOOKUP(C34,リスト!$N:$O,2,0)))</f>
        <v/>
      </c>
      <c r="C35" s="370"/>
      <c r="D35" s="368"/>
      <c r="E35" s="366"/>
      <c r="F35" s="364"/>
      <c r="G35" s="360"/>
      <c r="H35" s="373"/>
      <c r="I35" s="374"/>
      <c r="J35" s="362"/>
      <c r="K35" s="360"/>
      <c r="L35" s="373"/>
      <c r="M35" s="374"/>
      <c r="N35" s="362"/>
      <c r="O35" s="360"/>
      <c r="P35" s="373"/>
      <c r="Q35" s="374"/>
      <c r="R35" s="362"/>
      <c r="S35" s="360"/>
      <c r="T35" s="373"/>
      <c r="U35" s="374"/>
      <c r="V35" s="362"/>
      <c r="W35" s="373"/>
      <c r="X35" s="378"/>
      <c r="Y35" s="378"/>
      <c r="Z35" s="374"/>
      <c r="AA35" s="174"/>
    </row>
    <row r="36" spans="1:27" ht="11.65" customHeight="1" x14ac:dyDescent="0.15">
      <c r="A36" s="376">
        <v>57</v>
      </c>
      <c r="B36" s="187" t="str">
        <f>IF(C36="","",IF(ISERROR(VLOOKUP(C36,リスト!$L:$M,2,0)),"",VLOOKUP(C36,リスト!$L:$M,2,0)))</f>
        <v/>
      </c>
      <c r="C36" s="369"/>
      <c r="D36" s="367"/>
      <c r="E36" s="365"/>
      <c r="F36" s="363"/>
      <c r="G36" s="359"/>
      <c r="H36" s="371"/>
      <c r="I36" s="372"/>
      <c r="J36" s="361" t="str">
        <f t="shared" ref="J36" si="33">IF(ISERROR(H36/G36),"",H36/G36)</f>
        <v/>
      </c>
      <c r="K36" s="359"/>
      <c r="L36" s="371"/>
      <c r="M36" s="372"/>
      <c r="N36" s="361" t="str">
        <f t="shared" ref="N36" si="34">IF(ISERROR(L36/K36),"",L36/K36)</f>
        <v/>
      </c>
      <c r="O36" s="359"/>
      <c r="P36" s="371"/>
      <c r="Q36" s="372"/>
      <c r="R36" s="361" t="str">
        <f>IF(ISERROR(P36/O36),"",P36/O36)</f>
        <v/>
      </c>
      <c r="S36" s="359"/>
      <c r="T36" s="371"/>
      <c r="U36" s="372"/>
      <c r="V36" s="361" t="str">
        <f t="shared" ref="V36" si="35">IF(ISERROR(T36/S36),"",T36/S36)</f>
        <v/>
      </c>
      <c r="W36" s="371"/>
      <c r="X36" s="377"/>
      <c r="Y36" s="377"/>
      <c r="Z36" s="372"/>
      <c r="AA36" s="173"/>
    </row>
    <row r="37" spans="1:27" s="177" customFormat="1" ht="11.65" customHeight="1" x14ac:dyDescent="0.15">
      <c r="A37" s="376"/>
      <c r="B37" s="188" t="str">
        <f>IF(C36="","",IF(ISERROR(VLOOKUP(C36,リスト!$N:$O,2,0)),"",VLOOKUP(C36,リスト!$N:$O,2,0)))</f>
        <v/>
      </c>
      <c r="C37" s="370"/>
      <c r="D37" s="368"/>
      <c r="E37" s="366"/>
      <c r="F37" s="364"/>
      <c r="G37" s="360"/>
      <c r="H37" s="373"/>
      <c r="I37" s="374"/>
      <c r="J37" s="362"/>
      <c r="K37" s="360"/>
      <c r="L37" s="373"/>
      <c r="M37" s="374"/>
      <c r="N37" s="362"/>
      <c r="O37" s="360"/>
      <c r="P37" s="373"/>
      <c r="Q37" s="374"/>
      <c r="R37" s="362"/>
      <c r="S37" s="360"/>
      <c r="T37" s="373"/>
      <c r="U37" s="374"/>
      <c r="V37" s="362"/>
      <c r="W37" s="373"/>
      <c r="X37" s="378"/>
      <c r="Y37" s="378"/>
      <c r="Z37" s="374"/>
      <c r="AA37" s="174"/>
    </row>
    <row r="38" spans="1:27" ht="11.65" customHeight="1" x14ac:dyDescent="0.15">
      <c r="A38" s="376">
        <v>58</v>
      </c>
      <c r="B38" s="187" t="str">
        <f>IF(C38="","",IF(ISERROR(VLOOKUP(C38,リスト!$L:$M,2,0)),"",VLOOKUP(C38,リスト!$L:$M,2,0)))</f>
        <v/>
      </c>
      <c r="C38" s="369"/>
      <c r="D38" s="367"/>
      <c r="E38" s="365"/>
      <c r="F38" s="363"/>
      <c r="G38" s="359"/>
      <c r="H38" s="371"/>
      <c r="I38" s="372"/>
      <c r="J38" s="361" t="str">
        <f t="shared" ref="J38" si="36">IF(ISERROR(H38/G38),"",H38/G38)</f>
        <v/>
      </c>
      <c r="K38" s="359"/>
      <c r="L38" s="371"/>
      <c r="M38" s="372"/>
      <c r="N38" s="361" t="str">
        <f t="shared" ref="N38" si="37">IF(ISERROR(L38/K38),"",L38/K38)</f>
        <v/>
      </c>
      <c r="O38" s="359"/>
      <c r="P38" s="371"/>
      <c r="Q38" s="372"/>
      <c r="R38" s="361" t="str">
        <f>IF(ISERROR(P38/O38),"",P38/O38)</f>
        <v/>
      </c>
      <c r="S38" s="359"/>
      <c r="T38" s="371"/>
      <c r="U38" s="372"/>
      <c r="V38" s="361" t="str">
        <f t="shared" ref="V38" si="38">IF(ISERROR(T38/S38),"",T38/S38)</f>
        <v/>
      </c>
      <c r="W38" s="371"/>
      <c r="X38" s="377"/>
      <c r="Y38" s="377"/>
      <c r="Z38" s="372"/>
      <c r="AA38" s="173"/>
    </row>
    <row r="39" spans="1:27" s="177" customFormat="1" ht="11.65" customHeight="1" x14ac:dyDescent="0.15">
      <c r="A39" s="376"/>
      <c r="B39" s="188" t="str">
        <f>IF(C38="","",IF(ISERROR(VLOOKUP(C38,リスト!$N:$O,2,0)),"",VLOOKUP(C38,リスト!$N:$O,2,0)))</f>
        <v/>
      </c>
      <c r="C39" s="370"/>
      <c r="D39" s="368"/>
      <c r="E39" s="366"/>
      <c r="F39" s="364"/>
      <c r="G39" s="360"/>
      <c r="H39" s="373"/>
      <c r="I39" s="374"/>
      <c r="J39" s="362"/>
      <c r="K39" s="360"/>
      <c r="L39" s="373"/>
      <c r="M39" s="374"/>
      <c r="N39" s="362"/>
      <c r="O39" s="360"/>
      <c r="P39" s="373"/>
      <c r="Q39" s="374"/>
      <c r="R39" s="362"/>
      <c r="S39" s="360"/>
      <c r="T39" s="373"/>
      <c r="U39" s="374"/>
      <c r="V39" s="362"/>
      <c r="W39" s="373"/>
      <c r="X39" s="378"/>
      <c r="Y39" s="378"/>
      <c r="Z39" s="374"/>
      <c r="AA39" s="174"/>
    </row>
    <row r="40" spans="1:27" ht="11.65" customHeight="1" x14ac:dyDescent="0.15">
      <c r="A40" s="376">
        <v>59</v>
      </c>
      <c r="B40" s="187" t="str">
        <f>IF(C40="","",IF(ISERROR(VLOOKUP(C40,リスト!$L:$M,2,0)),"",VLOOKUP(C40,リスト!$L:$M,2,0)))</f>
        <v/>
      </c>
      <c r="C40" s="369"/>
      <c r="D40" s="367"/>
      <c r="E40" s="365"/>
      <c r="F40" s="363"/>
      <c r="G40" s="359"/>
      <c r="H40" s="371"/>
      <c r="I40" s="372"/>
      <c r="J40" s="361" t="str">
        <f t="shared" ref="J40" si="39">IF(ISERROR(H40/G40),"",H40/G40)</f>
        <v/>
      </c>
      <c r="K40" s="359"/>
      <c r="L40" s="371"/>
      <c r="M40" s="372"/>
      <c r="N40" s="361" t="str">
        <f t="shared" ref="N40" si="40">IF(ISERROR(L40/K40),"",L40/K40)</f>
        <v/>
      </c>
      <c r="O40" s="359"/>
      <c r="P40" s="371"/>
      <c r="Q40" s="372"/>
      <c r="R40" s="361" t="str">
        <f>IF(ISERROR(P40/O40),"",P40/O40)</f>
        <v/>
      </c>
      <c r="S40" s="359"/>
      <c r="T40" s="371"/>
      <c r="U40" s="372"/>
      <c r="V40" s="361" t="str">
        <f t="shared" ref="V40" si="41">IF(ISERROR(T40/S40),"",T40/S40)</f>
        <v/>
      </c>
      <c r="W40" s="371"/>
      <c r="X40" s="377"/>
      <c r="Y40" s="377"/>
      <c r="Z40" s="372"/>
      <c r="AA40" s="173"/>
    </row>
    <row r="41" spans="1:27" s="177" customFormat="1" ht="11.65" customHeight="1" x14ac:dyDescent="0.15">
      <c r="A41" s="376"/>
      <c r="B41" s="188" t="str">
        <f>IF(C40="","",IF(ISERROR(VLOOKUP(C40,リスト!$N:$O,2,0)),"",VLOOKUP(C40,リスト!$N:$O,2,0)))</f>
        <v/>
      </c>
      <c r="C41" s="370"/>
      <c r="D41" s="368"/>
      <c r="E41" s="366"/>
      <c r="F41" s="364"/>
      <c r="G41" s="360"/>
      <c r="H41" s="373"/>
      <c r="I41" s="374"/>
      <c r="J41" s="362"/>
      <c r="K41" s="360"/>
      <c r="L41" s="373"/>
      <c r="M41" s="374"/>
      <c r="N41" s="362"/>
      <c r="O41" s="360"/>
      <c r="P41" s="373"/>
      <c r="Q41" s="374"/>
      <c r="R41" s="362"/>
      <c r="S41" s="360"/>
      <c r="T41" s="373"/>
      <c r="U41" s="374"/>
      <c r="V41" s="362"/>
      <c r="W41" s="373"/>
      <c r="X41" s="378"/>
      <c r="Y41" s="378"/>
      <c r="Z41" s="374"/>
      <c r="AA41" s="174"/>
    </row>
    <row r="42" spans="1:27" ht="11.65" customHeight="1" x14ac:dyDescent="0.15">
      <c r="A42" s="376">
        <v>60</v>
      </c>
      <c r="B42" s="187" t="str">
        <f>IF(C42="","",IF(ISERROR(VLOOKUP(C42,リスト!$L:$M,2,0)),"",VLOOKUP(C42,リスト!$L:$M,2,0)))</f>
        <v/>
      </c>
      <c r="C42" s="369"/>
      <c r="D42" s="367"/>
      <c r="E42" s="365"/>
      <c r="F42" s="363"/>
      <c r="G42" s="359"/>
      <c r="H42" s="371"/>
      <c r="I42" s="372"/>
      <c r="J42" s="361" t="str">
        <f t="shared" ref="J42" si="42">IF(ISERROR(H42/G42),"",H42/G42)</f>
        <v/>
      </c>
      <c r="K42" s="359"/>
      <c r="L42" s="371"/>
      <c r="M42" s="372"/>
      <c r="N42" s="361" t="str">
        <f t="shared" ref="N42" si="43">IF(ISERROR(L42/K42),"",L42/K42)</f>
        <v/>
      </c>
      <c r="O42" s="359"/>
      <c r="P42" s="371"/>
      <c r="Q42" s="372"/>
      <c r="R42" s="361" t="str">
        <f>IF(ISERROR(P42/O42),"",P42/O42)</f>
        <v/>
      </c>
      <c r="S42" s="359"/>
      <c r="T42" s="371"/>
      <c r="U42" s="372"/>
      <c r="V42" s="361" t="str">
        <f t="shared" ref="V42" si="44">IF(ISERROR(T42/S42),"",T42/S42)</f>
        <v/>
      </c>
      <c r="W42" s="371"/>
      <c r="X42" s="377"/>
      <c r="Y42" s="377"/>
      <c r="Z42" s="372"/>
      <c r="AA42" s="173"/>
    </row>
    <row r="43" spans="1:27" s="177" customFormat="1" ht="11.65" customHeight="1" x14ac:dyDescent="0.15">
      <c r="A43" s="376"/>
      <c r="B43" s="188" t="str">
        <f>IF(C42="","",IF(ISERROR(VLOOKUP(C42,リスト!$N:$O,2,0)),"",VLOOKUP(C42,リスト!$N:$O,2,0)))</f>
        <v/>
      </c>
      <c r="C43" s="370"/>
      <c r="D43" s="368"/>
      <c r="E43" s="366"/>
      <c r="F43" s="364"/>
      <c r="G43" s="360"/>
      <c r="H43" s="373"/>
      <c r="I43" s="374"/>
      <c r="J43" s="362"/>
      <c r="K43" s="360"/>
      <c r="L43" s="373"/>
      <c r="M43" s="374"/>
      <c r="N43" s="362"/>
      <c r="O43" s="360"/>
      <c r="P43" s="373"/>
      <c r="Q43" s="374"/>
      <c r="R43" s="362"/>
      <c r="S43" s="360"/>
      <c r="T43" s="373"/>
      <c r="U43" s="374"/>
      <c r="V43" s="362"/>
      <c r="W43" s="373"/>
      <c r="X43" s="378"/>
      <c r="Y43" s="378"/>
      <c r="Z43" s="374"/>
      <c r="AA43" s="174"/>
    </row>
    <row r="44" spans="1:27" ht="11.65" customHeight="1" x14ac:dyDescent="0.15">
      <c r="A44" s="376">
        <v>61</v>
      </c>
      <c r="B44" s="187" t="str">
        <f>IF(C44="","",IF(ISERROR(VLOOKUP(C44,リスト!$L:$M,2,0)),"",VLOOKUP(C44,リスト!$L:$M,2,0)))</f>
        <v/>
      </c>
      <c r="C44" s="369"/>
      <c r="D44" s="367"/>
      <c r="E44" s="365"/>
      <c r="F44" s="363"/>
      <c r="G44" s="359"/>
      <c r="H44" s="371"/>
      <c r="I44" s="372"/>
      <c r="J44" s="361" t="str">
        <f t="shared" ref="J44" si="45">IF(ISERROR(H44/G44),"",H44/G44)</f>
        <v/>
      </c>
      <c r="K44" s="359"/>
      <c r="L44" s="371"/>
      <c r="M44" s="372"/>
      <c r="N44" s="361" t="str">
        <f t="shared" ref="N44" si="46">IF(ISERROR(L44/K44),"",L44/K44)</f>
        <v/>
      </c>
      <c r="O44" s="359"/>
      <c r="P44" s="371"/>
      <c r="Q44" s="372"/>
      <c r="R44" s="361" t="str">
        <f>IF(ISERROR(P44/O44),"",P44/O44)</f>
        <v/>
      </c>
      <c r="S44" s="359"/>
      <c r="T44" s="371"/>
      <c r="U44" s="372"/>
      <c r="V44" s="361" t="str">
        <f t="shared" ref="V44" si="47">IF(ISERROR(T44/S44),"",T44/S44)</f>
        <v/>
      </c>
      <c r="W44" s="371"/>
      <c r="X44" s="377"/>
      <c r="Y44" s="377"/>
      <c r="Z44" s="372"/>
      <c r="AA44" s="173"/>
    </row>
    <row r="45" spans="1:27" s="177" customFormat="1" ht="11.65" customHeight="1" x14ac:dyDescent="0.15">
      <c r="A45" s="376"/>
      <c r="B45" s="188" t="str">
        <f>IF(C44="","",IF(ISERROR(VLOOKUP(C44,リスト!$N:$O,2,0)),"",VLOOKUP(C44,リスト!$N:$O,2,0)))</f>
        <v/>
      </c>
      <c r="C45" s="370"/>
      <c r="D45" s="368"/>
      <c r="E45" s="366"/>
      <c r="F45" s="364"/>
      <c r="G45" s="360"/>
      <c r="H45" s="373"/>
      <c r="I45" s="374"/>
      <c r="J45" s="362"/>
      <c r="K45" s="360"/>
      <c r="L45" s="373"/>
      <c r="M45" s="374"/>
      <c r="N45" s="362"/>
      <c r="O45" s="360"/>
      <c r="P45" s="373"/>
      <c r="Q45" s="374"/>
      <c r="R45" s="362"/>
      <c r="S45" s="360"/>
      <c r="T45" s="373"/>
      <c r="U45" s="374"/>
      <c r="V45" s="362"/>
      <c r="W45" s="373"/>
      <c r="X45" s="378"/>
      <c r="Y45" s="378"/>
      <c r="Z45" s="374"/>
      <c r="AA45" s="174"/>
    </row>
    <row r="46" spans="1:27" ht="11.65" customHeight="1" x14ac:dyDescent="0.15">
      <c r="A46" s="376">
        <v>62</v>
      </c>
      <c r="B46" s="187" t="str">
        <f>IF(C46="","",IF(ISERROR(VLOOKUP(C46,リスト!$L:$M,2,0)),"",VLOOKUP(C46,リスト!$L:$M,2,0)))</f>
        <v/>
      </c>
      <c r="C46" s="369"/>
      <c r="D46" s="367"/>
      <c r="E46" s="365"/>
      <c r="F46" s="363"/>
      <c r="G46" s="359"/>
      <c r="H46" s="371"/>
      <c r="I46" s="372"/>
      <c r="J46" s="361" t="str">
        <f t="shared" ref="J46" si="48">IF(ISERROR(H46/G46),"",H46/G46)</f>
        <v/>
      </c>
      <c r="K46" s="359"/>
      <c r="L46" s="371"/>
      <c r="M46" s="372"/>
      <c r="N46" s="361" t="str">
        <f t="shared" ref="N46" si="49">IF(ISERROR(L46/K46),"",L46/K46)</f>
        <v/>
      </c>
      <c r="O46" s="359"/>
      <c r="P46" s="371"/>
      <c r="Q46" s="372"/>
      <c r="R46" s="361" t="str">
        <f>IF(ISERROR(P46/O46),"",P46/O46)</f>
        <v/>
      </c>
      <c r="S46" s="359"/>
      <c r="T46" s="371"/>
      <c r="U46" s="372"/>
      <c r="V46" s="361" t="str">
        <f t="shared" ref="V46" si="50">IF(ISERROR(T46/S46),"",T46/S46)</f>
        <v/>
      </c>
      <c r="W46" s="371"/>
      <c r="X46" s="377"/>
      <c r="Y46" s="377"/>
      <c r="Z46" s="372"/>
      <c r="AA46" s="173"/>
    </row>
    <row r="47" spans="1:27" s="177" customFormat="1" ht="11.65" customHeight="1" x14ac:dyDescent="0.15">
      <c r="A47" s="376"/>
      <c r="B47" s="188" t="str">
        <f>IF(C46="","",IF(ISERROR(VLOOKUP(C46,リスト!$N:$O,2,0)),"",VLOOKUP(C46,リスト!$N:$O,2,0)))</f>
        <v/>
      </c>
      <c r="C47" s="370"/>
      <c r="D47" s="368"/>
      <c r="E47" s="366"/>
      <c r="F47" s="364"/>
      <c r="G47" s="360"/>
      <c r="H47" s="373"/>
      <c r="I47" s="374"/>
      <c r="J47" s="362"/>
      <c r="K47" s="360"/>
      <c r="L47" s="373"/>
      <c r="M47" s="374"/>
      <c r="N47" s="362"/>
      <c r="O47" s="360"/>
      <c r="P47" s="373"/>
      <c r="Q47" s="374"/>
      <c r="R47" s="362"/>
      <c r="S47" s="360"/>
      <c r="T47" s="373"/>
      <c r="U47" s="374"/>
      <c r="V47" s="362"/>
      <c r="W47" s="373"/>
      <c r="X47" s="378"/>
      <c r="Y47" s="378"/>
      <c r="Z47" s="374"/>
      <c r="AA47" s="174"/>
    </row>
    <row r="48" spans="1:27" ht="11.65" customHeight="1" x14ac:dyDescent="0.15">
      <c r="A48" s="376">
        <v>63</v>
      </c>
      <c r="B48" s="187" t="str">
        <f>IF(C48="","",IF(ISERROR(VLOOKUP(C48,リスト!$L:$M,2,0)),"",VLOOKUP(C48,リスト!$L:$M,2,0)))</f>
        <v/>
      </c>
      <c r="C48" s="369"/>
      <c r="D48" s="367"/>
      <c r="E48" s="365"/>
      <c r="F48" s="363"/>
      <c r="G48" s="359"/>
      <c r="H48" s="371"/>
      <c r="I48" s="372"/>
      <c r="J48" s="361" t="str">
        <f t="shared" ref="J48" si="51">IF(ISERROR(H48/G48),"",H48/G48)</f>
        <v/>
      </c>
      <c r="K48" s="359"/>
      <c r="L48" s="371"/>
      <c r="M48" s="372"/>
      <c r="N48" s="361" t="str">
        <f t="shared" ref="N48" si="52">IF(ISERROR(L48/K48),"",L48/K48)</f>
        <v/>
      </c>
      <c r="O48" s="359"/>
      <c r="P48" s="371"/>
      <c r="Q48" s="372"/>
      <c r="R48" s="361" t="str">
        <f>IF(ISERROR(P48/O48),"",P48/O48)</f>
        <v/>
      </c>
      <c r="S48" s="359"/>
      <c r="T48" s="371"/>
      <c r="U48" s="372"/>
      <c r="V48" s="361" t="str">
        <f t="shared" ref="V48" si="53">IF(ISERROR(T48/S48),"",T48/S48)</f>
        <v/>
      </c>
      <c r="W48" s="371"/>
      <c r="X48" s="377"/>
      <c r="Y48" s="377"/>
      <c r="Z48" s="372"/>
      <c r="AA48" s="173"/>
    </row>
    <row r="49" spans="1:28" s="177" customFormat="1" ht="11.65" customHeight="1" x14ac:dyDescent="0.15">
      <c r="A49" s="376"/>
      <c r="B49" s="188" t="str">
        <f>IF(C48="","",IF(ISERROR(VLOOKUP(C48,リスト!$N:$O,2,0)),"",VLOOKUP(C48,リスト!$N:$O,2,0)))</f>
        <v/>
      </c>
      <c r="C49" s="370"/>
      <c r="D49" s="368"/>
      <c r="E49" s="366"/>
      <c r="F49" s="364"/>
      <c r="G49" s="360"/>
      <c r="H49" s="373"/>
      <c r="I49" s="374"/>
      <c r="J49" s="362"/>
      <c r="K49" s="360"/>
      <c r="L49" s="373"/>
      <c r="M49" s="374"/>
      <c r="N49" s="362"/>
      <c r="O49" s="360"/>
      <c r="P49" s="373"/>
      <c r="Q49" s="374"/>
      <c r="R49" s="362"/>
      <c r="S49" s="360"/>
      <c r="T49" s="373"/>
      <c r="U49" s="374"/>
      <c r="V49" s="362"/>
      <c r="W49" s="373"/>
      <c r="X49" s="378"/>
      <c r="Y49" s="378"/>
      <c r="Z49" s="374"/>
      <c r="AA49" s="174"/>
    </row>
    <row r="50" spans="1:28" ht="11.65" customHeight="1" x14ac:dyDescent="0.15">
      <c r="A50" s="376">
        <v>64</v>
      </c>
      <c r="B50" s="187" t="str">
        <f>IF(C50="","",IF(ISERROR(VLOOKUP(C50,リスト!$L:$M,2,0)),"",VLOOKUP(C50,リスト!$L:$M,2,0)))</f>
        <v/>
      </c>
      <c r="C50" s="369"/>
      <c r="D50" s="367"/>
      <c r="E50" s="365"/>
      <c r="F50" s="363"/>
      <c r="G50" s="359"/>
      <c r="H50" s="371"/>
      <c r="I50" s="372"/>
      <c r="J50" s="361" t="str">
        <f t="shared" ref="J50" si="54">IF(ISERROR(H50/G50),"",H50/G50)</f>
        <v/>
      </c>
      <c r="K50" s="359"/>
      <c r="L50" s="371"/>
      <c r="M50" s="372"/>
      <c r="N50" s="361" t="str">
        <f t="shared" ref="N50" si="55">IF(ISERROR(L50/K50),"",L50/K50)</f>
        <v/>
      </c>
      <c r="O50" s="359"/>
      <c r="P50" s="371"/>
      <c r="Q50" s="372"/>
      <c r="R50" s="361" t="str">
        <f>IF(ISERROR(P50/O50),"",P50/O50)</f>
        <v/>
      </c>
      <c r="S50" s="359"/>
      <c r="T50" s="371"/>
      <c r="U50" s="372"/>
      <c r="V50" s="361" t="str">
        <f t="shared" ref="V50" si="56">IF(ISERROR(T50/S50),"",T50/S50)</f>
        <v/>
      </c>
      <c r="W50" s="371"/>
      <c r="X50" s="377"/>
      <c r="Y50" s="377"/>
      <c r="Z50" s="372"/>
      <c r="AA50" s="173"/>
    </row>
    <row r="51" spans="1:28" s="177" customFormat="1" ht="11.65" customHeight="1" x14ac:dyDescent="0.15">
      <c r="A51" s="376"/>
      <c r="B51" s="188" t="str">
        <f>IF(C50="","",IF(ISERROR(VLOOKUP(C50,リスト!$N:$O,2,0)),"",VLOOKUP(C50,リスト!$N:$O,2,0)))</f>
        <v/>
      </c>
      <c r="C51" s="370"/>
      <c r="D51" s="368"/>
      <c r="E51" s="366"/>
      <c r="F51" s="364"/>
      <c r="G51" s="360"/>
      <c r="H51" s="373"/>
      <c r="I51" s="374"/>
      <c r="J51" s="362"/>
      <c r="K51" s="360"/>
      <c r="L51" s="373"/>
      <c r="M51" s="374"/>
      <c r="N51" s="362"/>
      <c r="O51" s="360"/>
      <c r="P51" s="373"/>
      <c r="Q51" s="374"/>
      <c r="R51" s="362"/>
      <c r="S51" s="360"/>
      <c r="T51" s="373"/>
      <c r="U51" s="374"/>
      <c r="V51" s="362"/>
      <c r="W51" s="373"/>
      <c r="X51" s="378"/>
      <c r="Y51" s="378"/>
      <c r="Z51" s="374"/>
      <c r="AA51" s="174"/>
    </row>
    <row r="52" spans="1:28" ht="11.65" customHeight="1" x14ac:dyDescent="0.15">
      <c r="A52" s="376">
        <v>65</v>
      </c>
      <c r="B52" s="187" t="str">
        <f>IF(C52="","",IF(ISERROR(VLOOKUP(C52,リスト!$L:$M,2,0)),"",VLOOKUP(C52,リスト!$L:$M,2,0)))</f>
        <v/>
      </c>
      <c r="C52" s="369"/>
      <c r="D52" s="367"/>
      <c r="E52" s="365"/>
      <c r="F52" s="363"/>
      <c r="G52" s="359"/>
      <c r="H52" s="371"/>
      <c r="I52" s="372"/>
      <c r="J52" s="361" t="str">
        <f t="shared" ref="J52" si="57">IF(ISERROR(H52/G52),"",H52/G52)</f>
        <v/>
      </c>
      <c r="K52" s="359"/>
      <c r="L52" s="371"/>
      <c r="M52" s="372"/>
      <c r="N52" s="361" t="str">
        <f t="shared" ref="N52" si="58">IF(ISERROR(L52/K52),"",L52/K52)</f>
        <v/>
      </c>
      <c r="O52" s="359"/>
      <c r="P52" s="371"/>
      <c r="Q52" s="372"/>
      <c r="R52" s="361" t="str">
        <f>IF(ISERROR(P52/O52),"",P52/O52)</f>
        <v/>
      </c>
      <c r="S52" s="359"/>
      <c r="T52" s="371"/>
      <c r="U52" s="372"/>
      <c r="V52" s="361" t="str">
        <f t="shared" ref="V52" si="59">IF(ISERROR(T52/S52),"",T52/S52)</f>
        <v/>
      </c>
      <c r="W52" s="371"/>
      <c r="X52" s="377"/>
      <c r="Y52" s="377"/>
      <c r="Z52" s="372"/>
      <c r="AA52" s="173"/>
      <c r="AB52" s="76"/>
    </row>
    <row r="53" spans="1:28" s="177" customFormat="1" ht="11.65" customHeight="1" x14ac:dyDescent="0.15">
      <c r="A53" s="376"/>
      <c r="B53" s="188" t="str">
        <f>IF(C52="","",IF(ISERROR(VLOOKUP(C52,リスト!$N:$O,2,0)),"",VLOOKUP(C52,リスト!$N:$O,2,0)))</f>
        <v/>
      </c>
      <c r="C53" s="370"/>
      <c r="D53" s="368"/>
      <c r="E53" s="366"/>
      <c r="F53" s="364"/>
      <c r="G53" s="360"/>
      <c r="H53" s="373"/>
      <c r="I53" s="374"/>
      <c r="J53" s="362"/>
      <c r="K53" s="360"/>
      <c r="L53" s="373"/>
      <c r="M53" s="374"/>
      <c r="N53" s="362"/>
      <c r="O53" s="360"/>
      <c r="P53" s="373"/>
      <c r="Q53" s="374"/>
      <c r="R53" s="362"/>
      <c r="S53" s="360"/>
      <c r="T53" s="373"/>
      <c r="U53" s="374"/>
      <c r="V53" s="362"/>
      <c r="W53" s="373"/>
      <c r="X53" s="378"/>
      <c r="Y53" s="378"/>
      <c r="Z53" s="374"/>
      <c r="AA53" s="174"/>
      <c r="AB53" s="126"/>
    </row>
    <row r="54" spans="1:28" ht="11.65" customHeight="1" x14ac:dyDescent="0.15">
      <c r="A54" s="376">
        <v>66</v>
      </c>
      <c r="B54" s="187" t="str">
        <f>IF(C54="","",IF(ISERROR(VLOOKUP(C54,リスト!$L:$M,2,0)),"",VLOOKUP(C54,リスト!$L:$M,2,0)))</f>
        <v/>
      </c>
      <c r="C54" s="369"/>
      <c r="D54" s="367"/>
      <c r="E54" s="365"/>
      <c r="F54" s="363"/>
      <c r="G54" s="359"/>
      <c r="H54" s="371"/>
      <c r="I54" s="372"/>
      <c r="J54" s="361" t="str">
        <f t="shared" ref="J54" si="60">IF(ISERROR(H54/G54),"",H54/G54)</f>
        <v/>
      </c>
      <c r="K54" s="359"/>
      <c r="L54" s="371"/>
      <c r="M54" s="372"/>
      <c r="N54" s="361" t="str">
        <f t="shared" ref="N54" si="61">IF(ISERROR(L54/K54),"",L54/K54)</f>
        <v/>
      </c>
      <c r="O54" s="359"/>
      <c r="P54" s="371"/>
      <c r="Q54" s="372"/>
      <c r="R54" s="361" t="str">
        <f>IF(ISERROR(P54/O54),"",P54/O54)</f>
        <v/>
      </c>
      <c r="S54" s="359"/>
      <c r="T54" s="371"/>
      <c r="U54" s="372"/>
      <c r="V54" s="361" t="str">
        <f t="shared" ref="V54" si="62">IF(ISERROR(T54/S54),"",T54/S54)</f>
        <v/>
      </c>
      <c r="W54" s="371"/>
      <c r="X54" s="377"/>
      <c r="Y54" s="377"/>
      <c r="Z54" s="372"/>
      <c r="AA54" s="173"/>
      <c r="AB54" s="71"/>
    </row>
    <row r="55" spans="1:28" s="177" customFormat="1" ht="11.65" customHeight="1" x14ac:dyDescent="0.15">
      <c r="A55" s="376"/>
      <c r="B55" s="188" t="str">
        <f>IF(C54="","",IF(ISERROR(VLOOKUP(C54,リスト!$N:$O,2,0)),"",VLOOKUP(C54,リスト!$N:$O,2,0)))</f>
        <v/>
      </c>
      <c r="C55" s="370"/>
      <c r="D55" s="368"/>
      <c r="E55" s="366"/>
      <c r="F55" s="364"/>
      <c r="G55" s="360"/>
      <c r="H55" s="373"/>
      <c r="I55" s="374"/>
      <c r="J55" s="362"/>
      <c r="K55" s="360"/>
      <c r="L55" s="373"/>
      <c r="M55" s="374"/>
      <c r="N55" s="362"/>
      <c r="O55" s="360"/>
      <c r="P55" s="373"/>
      <c r="Q55" s="374"/>
      <c r="R55" s="362"/>
      <c r="S55" s="360"/>
      <c r="T55" s="373"/>
      <c r="U55" s="374"/>
      <c r="V55" s="362"/>
      <c r="W55" s="373"/>
      <c r="X55" s="378"/>
      <c r="Y55" s="378"/>
      <c r="Z55" s="374"/>
      <c r="AA55" s="174"/>
      <c r="AB55" s="93"/>
    </row>
    <row r="56" spans="1:28" s="88" customFormat="1" ht="11.65" customHeight="1" x14ac:dyDescent="0.15">
      <c r="A56" s="376">
        <v>67</v>
      </c>
      <c r="B56" s="187" t="str">
        <f>IF(C56="","",IF(ISERROR(VLOOKUP(C56,リスト!$L:$M,2,0)),"",VLOOKUP(C56,リスト!$L:$M,2,0)))</f>
        <v/>
      </c>
      <c r="C56" s="369"/>
      <c r="D56" s="367"/>
      <c r="E56" s="365"/>
      <c r="F56" s="363"/>
      <c r="G56" s="359"/>
      <c r="H56" s="371"/>
      <c r="I56" s="372"/>
      <c r="J56" s="361" t="str">
        <f t="shared" ref="J56" si="63">IF(ISERROR(H56/G56),"",H56/G56)</f>
        <v/>
      </c>
      <c r="K56" s="359"/>
      <c r="L56" s="371"/>
      <c r="M56" s="372"/>
      <c r="N56" s="361" t="str">
        <f t="shared" ref="N56" si="64">IF(ISERROR(L56/K56),"",L56/K56)</f>
        <v/>
      </c>
      <c r="O56" s="359"/>
      <c r="P56" s="371"/>
      <c r="Q56" s="372"/>
      <c r="R56" s="361" t="str">
        <f>IF(ISERROR(P56/O56),"",P56/O56)</f>
        <v/>
      </c>
      <c r="S56" s="359"/>
      <c r="T56" s="371"/>
      <c r="U56" s="372"/>
      <c r="V56" s="361" t="str">
        <f t="shared" ref="V56" si="65">IF(ISERROR(T56/S56),"",T56/S56)</f>
        <v/>
      </c>
      <c r="W56" s="371"/>
      <c r="X56" s="377"/>
      <c r="Y56" s="377"/>
      <c r="Z56" s="372"/>
      <c r="AA56" s="173"/>
      <c r="AB56" s="93"/>
    </row>
    <row r="57" spans="1:28" s="177" customFormat="1" ht="11.65" customHeight="1" x14ac:dyDescent="0.15">
      <c r="A57" s="376"/>
      <c r="B57" s="188" t="str">
        <f>IF(C56="","",IF(ISERROR(VLOOKUP(C56,リスト!$N:$O,2,0)),"",VLOOKUP(C56,リスト!$N:$O,2,0)))</f>
        <v/>
      </c>
      <c r="C57" s="370"/>
      <c r="D57" s="368"/>
      <c r="E57" s="366"/>
      <c r="F57" s="364"/>
      <c r="G57" s="360"/>
      <c r="H57" s="373"/>
      <c r="I57" s="374"/>
      <c r="J57" s="362"/>
      <c r="K57" s="360"/>
      <c r="L57" s="373"/>
      <c r="M57" s="374"/>
      <c r="N57" s="362"/>
      <c r="O57" s="360"/>
      <c r="P57" s="373"/>
      <c r="Q57" s="374"/>
      <c r="R57" s="362"/>
      <c r="S57" s="360"/>
      <c r="T57" s="373"/>
      <c r="U57" s="374"/>
      <c r="V57" s="362"/>
      <c r="W57" s="373"/>
      <c r="X57" s="378"/>
      <c r="Y57" s="378"/>
      <c r="Z57" s="374"/>
      <c r="AA57" s="174"/>
      <c r="AB57" s="93"/>
    </row>
    <row r="58" spans="1:28" s="88" customFormat="1" ht="11.65" customHeight="1" x14ac:dyDescent="0.15">
      <c r="A58" s="376">
        <v>68</v>
      </c>
      <c r="B58" s="187" t="str">
        <f>IF(C58="","",IF(ISERROR(VLOOKUP(C58,リスト!$L:$M,2,0)),"",VLOOKUP(C58,リスト!$L:$M,2,0)))</f>
        <v/>
      </c>
      <c r="C58" s="369"/>
      <c r="D58" s="367"/>
      <c r="E58" s="365"/>
      <c r="F58" s="363"/>
      <c r="G58" s="359"/>
      <c r="H58" s="371"/>
      <c r="I58" s="372"/>
      <c r="J58" s="361" t="str">
        <f t="shared" ref="J58" si="66">IF(ISERROR(H58/G58),"",H58/G58)</f>
        <v/>
      </c>
      <c r="K58" s="359"/>
      <c r="L58" s="371"/>
      <c r="M58" s="372"/>
      <c r="N58" s="361" t="str">
        <f t="shared" ref="N58" si="67">IF(ISERROR(L58/K58),"",L58/K58)</f>
        <v/>
      </c>
      <c r="O58" s="359"/>
      <c r="P58" s="371"/>
      <c r="Q58" s="372"/>
      <c r="R58" s="361" t="str">
        <f>IF(ISERROR(P58/O58),"",P58/O58)</f>
        <v/>
      </c>
      <c r="S58" s="359"/>
      <c r="T58" s="371"/>
      <c r="U58" s="372"/>
      <c r="V58" s="361" t="str">
        <f t="shared" ref="V58" si="68">IF(ISERROR(T58/S58),"",T58/S58)</f>
        <v/>
      </c>
      <c r="W58" s="371"/>
      <c r="X58" s="377"/>
      <c r="Y58" s="377"/>
      <c r="Z58" s="372"/>
      <c r="AA58" s="173"/>
      <c r="AB58" s="93"/>
    </row>
    <row r="59" spans="1:28" s="177" customFormat="1" ht="11.65" customHeight="1" x14ac:dyDescent="0.15">
      <c r="A59" s="376"/>
      <c r="B59" s="188" t="str">
        <f>IF(C58="","",IF(ISERROR(VLOOKUP(C58,リスト!$N:$O,2,0)),"",VLOOKUP(C58,リスト!$N:$O,2,0)))</f>
        <v/>
      </c>
      <c r="C59" s="370"/>
      <c r="D59" s="368"/>
      <c r="E59" s="366"/>
      <c r="F59" s="364"/>
      <c r="G59" s="360"/>
      <c r="H59" s="373"/>
      <c r="I59" s="374"/>
      <c r="J59" s="362"/>
      <c r="K59" s="360"/>
      <c r="L59" s="373"/>
      <c r="M59" s="374"/>
      <c r="N59" s="362"/>
      <c r="O59" s="360"/>
      <c r="P59" s="373"/>
      <c r="Q59" s="374"/>
      <c r="R59" s="362"/>
      <c r="S59" s="360"/>
      <c r="T59" s="373"/>
      <c r="U59" s="374"/>
      <c r="V59" s="362"/>
      <c r="W59" s="373"/>
      <c r="X59" s="378"/>
      <c r="Y59" s="378"/>
      <c r="Z59" s="374"/>
      <c r="AA59" s="174"/>
      <c r="AB59" s="93"/>
    </row>
    <row r="60" spans="1:28" s="88" customFormat="1" ht="11.65" customHeight="1" x14ac:dyDescent="0.15">
      <c r="A60" s="376">
        <v>69</v>
      </c>
      <c r="B60" s="187" t="str">
        <f>IF(C60="","",IF(ISERROR(VLOOKUP(C60,リスト!$L:$M,2,0)),"",VLOOKUP(C60,リスト!$L:$M,2,0)))</f>
        <v/>
      </c>
      <c r="C60" s="369"/>
      <c r="D60" s="367"/>
      <c r="E60" s="365"/>
      <c r="F60" s="363"/>
      <c r="G60" s="359"/>
      <c r="H60" s="371"/>
      <c r="I60" s="372"/>
      <c r="J60" s="361" t="str">
        <f t="shared" ref="J60" si="69">IF(ISERROR(H60/G60),"",H60/G60)</f>
        <v/>
      </c>
      <c r="K60" s="359"/>
      <c r="L60" s="371"/>
      <c r="M60" s="372"/>
      <c r="N60" s="361" t="str">
        <f t="shared" ref="N60" si="70">IF(ISERROR(L60/K60),"",L60/K60)</f>
        <v/>
      </c>
      <c r="O60" s="359"/>
      <c r="P60" s="371"/>
      <c r="Q60" s="372"/>
      <c r="R60" s="361" t="str">
        <f>IF(ISERROR(P60/O60),"",P60/O60)</f>
        <v/>
      </c>
      <c r="S60" s="359"/>
      <c r="T60" s="371"/>
      <c r="U60" s="372"/>
      <c r="V60" s="361" t="str">
        <f t="shared" ref="V60" si="71">IF(ISERROR(T60/S60),"",T60/S60)</f>
        <v/>
      </c>
      <c r="W60" s="371"/>
      <c r="X60" s="377"/>
      <c r="Y60" s="377"/>
      <c r="Z60" s="372"/>
      <c r="AA60" s="173"/>
      <c r="AB60" s="93"/>
    </row>
    <row r="61" spans="1:28" s="177" customFormat="1" ht="11.65" customHeight="1" x14ac:dyDescent="0.15">
      <c r="A61" s="376"/>
      <c r="B61" s="188" t="str">
        <f>IF(C60="","",IF(ISERROR(VLOOKUP(C60,リスト!$N:$O,2,0)),"",VLOOKUP(C60,リスト!$N:$O,2,0)))</f>
        <v/>
      </c>
      <c r="C61" s="370"/>
      <c r="D61" s="368"/>
      <c r="E61" s="366"/>
      <c r="F61" s="364"/>
      <c r="G61" s="360"/>
      <c r="H61" s="373"/>
      <c r="I61" s="374"/>
      <c r="J61" s="362"/>
      <c r="K61" s="360"/>
      <c r="L61" s="373"/>
      <c r="M61" s="374"/>
      <c r="N61" s="362"/>
      <c r="O61" s="360"/>
      <c r="P61" s="373"/>
      <c r="Q61" s="374"/>
      <c r="R61" s="362"/>
      <c r="S61" s="360"/>
      <c r="T61" s="373"/>
      <c r="U61" s="374"/>
      <c r="V61" s="362"/>
      <c r="W61" s="373"/>
      <c r="X61" s="378"/>
      <c r="Y61" s="378"/>
      <c r="Z61" s="374"/>
      <c r="AA61" s="174"/>
      <c r="AB61" s="93"/>
    </row>
    <row r="62" spans="1:28" ht="11.65" customHeight="1" x14ac:dyDescent="0.15">
      <c r="A62" s="375">
        <v>70</v>
      </c>
      <c r="B62" s="187" t="str">
        <f>IF(C62="","",IF(ISERROR(VLOOKUP(C62,リスト!$L:$M,2,0)),"",VLOOKUP(C62,リスト!$L:$M,2,0)))</f>
        <v/>
      </c>
      <c r="C62" s="369"/>
      <c r="D62" s="367"/>
      <c r="E62" s="365"/>
      <c r="F62" s="363"/>
      <c r="G62" s="359"/>
      <c r="H62" s="371"/>
      <c r="I62" s="372"/>
      <c r="J62" s="361" t="str">
        <f t="shared" ref="J62" si="72">IF(ISERROR(H62/G62),"",H62/G62)</f>
        <v/>
      </c>
      <c r="K62" s="359"/>
      <c r="L62" s="371"/>
      <c r="M62" s="372"/>
      <c r="N62" s="361" t="str">
        <f t="shared" ref="N62" si="73">IF(ISERROR(L62/K62),"",L62/K62)</f>
        <v/>
      </c>
      <c r="O62" s="359"/>
      <c r="P62" s="371"/>
      <c r="Q62" s="372"/>
      <c r="R62" s="361" t="str">
        <f>IF(ISERROR(P62/O62),"",P62/O62)</f>
        <v/>
      </c>
      <c r="S62" s="359"/>
      <c r="T62" s="371"/>
      <c r="U62" s="372"/>
      <c r="V62" s="361" t="str">
        <f t="shared" ref="V62" si="74">IF(ISERROR(T62/S62),"",T62/S62)</f>
        <v/>
      </c>
      <c r="W62" s="371"/>
      <c r="X62" s="377"/>
      <c r="Y62" s="377"/>
      <c r="Z62" s="372"/>
      <c r="AA62" s="173"/>
      <c r="AB62" s="71"/>
    </row>
    <row r="63" spans="1:28" s="177" customFormat="1" ht="11.65" customHeight="1" x14ac:dyDescent="0.15">
      <c r="A63" s="375"/>
      <c r="B63" s="188" t="str">
        <f>IF(C62="","",IF(ISERROR(VLOOKUP(C62,リスト!$N:$O,2,0)),"",VLOOKUP(C62,リスト!$N:$O,2,0)))</f>
        <v/>
      </c>
      <c r="C63" s="370"/>
      <c r="D63" s="368"/>
      <c r="E63" s="366"/>
      <c r="F63" s="364"/>
      <c r="G63" s="360"/>
      <c r="H63" s="373"/>
      <c r="I63" s="374"/>
      <c r="J63" s="362"/>
      <c r="K63" s="360"/>
      <c r="L63" s="373"/>
      <c r="M63" s="374"/>
      <c r="N63" s="362"/>
      <c r="O63" s="360"/>
      <c r="P63" s="373"/>
      <c r="Q63" s="374"/>
      <c r="R63" s="362"/>
      <c r="S63" s="360"/>
      <c r="T63" s="373"/>
      <c r="U63" s="374"/>
      <c r="V63" s="362"/>
      <c r="W63" s="373"/>
      <c r="X63" s="378"/>
      <c r="Y63" s="378"/>
      <c r="Z63" s="374"/>
      <c r="AA63" s="178"/>
      <c r="AB63" s="93"/>
    </row>
    <row r="64" spans="1:28" ht="20.100000000000001" customHeight="1" x14ac:dyDescent="0.15">
      <c r="B64" s="186" t="s">
        <v>135</v>
      </c>
      <c r="D64" s="94"/>
      <c r="E64" s="94"/>
      <c r="F64" s="93"/>
      <c r="G64" s="95"/>
      <c r="H64" s="95"/>
      <c r="I64" s="95"/>
      <c r="J64" s="92"/>
      <c r="K64" s="95"/>
      <c r="L64" s="95"/>
      <c r="M64" s="95"/>
      <c r="N64" s="92"/>
      <c r="O64" s="95"/>
      <c r="P64" s="95"/>
      <c r="Q64" s="95"/>
      <c r="R64" s="95"/>
      <c r="S64" s="92"/>
      <c r="T64" s="95"/>
      <c r="U64" s="95"/>
      <c r="V64" s="95"/>
      <c r="W64" s="92"/>
      <c r="X64" s="96"/>
      <c r="Y64" s="95"/>
      <c r="Z64" s="10"/>
      <c r="AA64" s="10"/>
      <c r="AB64" s="73"/>
    </row>
    <row r="65" spans="2:28" s="121" customFormat="1" ht="23.25" customHeight="1" x14ac:dyDescent="0.15">
      <c r="B65" s="182"/>
      <c r="C65" s="97"/>
      <c r="D65" s="98"/>
      <c r="E65" s="98"/>
      <c r="F65" s="97"/>
      <c r="G65" s="96"/>
      <c r="H65" s="96"/>
      <c r="I65" s="96"/>
      <c r="J65" s="99"/>
      <c r="K65" s="96"/>
      <c r="L65" s="96"/>
      <c r="M65" s="96"/>
      <c r="N65" s="99"/>
      <c r="O65" s="96"/>
      <c r="P65" s="96"/>
      <c r="Q65" s="96"/>
      <c r="R65" s="96"/>
      <c r="S65" s="99"/>
      <c r="T65" s="96"/>
      <c r="U65" s="96"/>
      <c r="V65" s="96"/>
      <c r="W65" s="99"/>
      <c r="X65" s="96"/>
      <c r="Y65" s="81"/>
      <c r="Z65" s="112"/>
      <c r="AA65" s="112"/>
      <c r="AB65" s="95"/>
    </row>
    <row r="66" spans="2:28" s="121" customFormat="1" ht="23.25" customHeight="1" x14ac:dyDescent="0.15">
      <c r="B66" s="183"/>
      <c r="C66" s="83"/>
      <c r="D66" s="82"/>
      <c r="E66" s="82"/>
      <c r="F66" s="83"/>
      <c r="G66" s="84"/>
      <c r="H66" s="84"/>
      <c r="I66" s="84"/>
      <c r="J66" s="85"/>
      <c r="K66" s="84"/>
      <c r="L66" s="84"/>
      <c r="M66" s="84"/>
      <c r="N66" s="85"/>
      <c r="O66" s="84"/>
      <c r="P66" s="84"/>
      <c r="Q66" s="84"/>
      <c r="R66" s="84"/>
      <c r="S66" s="85"/>
      <c r="T66" s="84"/>
      <c r="U66" s="84"/>
      <c r="V66" s="84"/>
      <c r="W66" s="85"/>
      <c r="X66" s="128"/>
      <c r="Y66" s="86"/>
      <c r="Z66" s="404" t="s">
        <v>123</v>
      </c>
      <c r="AA66" s="404"/>
      <c r="AB66" s="95"/>
    </row>
    <row r="67" spans="2:28" ht="20.100000000000001" customHeight="1" x14ac:dyDescent="0.15">
      <c r="C67" s="71"/>
      <c r="D67" s="72"/>
      <c r="E67" s="72"/>
      <c r="F67" s="71"/>
      <c r="G67" s="73"/>
      <c r="H67" s="424" t="str">
        <f>"NOSAI北海道 "&amp;ページ1!D8&amp;" - "&amp;ページ1!G8&amp;" - "&amp;ページ1!M8</f>
        <v xml:space="preserve">NOSAI北海道  -  - </v>
      </c>
      <c r="I67" s="424"/>
      <c r="J67" s="424"/>
      <c r="K67" s="424"/>
      <c r="L67" s="424"/>
      <c r="M67" s="424"/>
      <c r="N67" s="424"/>
      <c r="O67" s="424"/>
      <c r="P67" s="424"/>
      <c r="Q67" s="424"/>
      <c r="R67" s="424"/>
      <c r="S67" s="424"/>
      <c r="T67" s="424"/>
      <c r="U67" s="424"/>
      <c r="V67" s="424"/>
      <c r="W67" s="424"/>
      <c r="X67" s="424"/>
      <c r="Y67" s="424"/>
      <c r="Z67" s="424"/>
      <c r="AA67" s="424"/>
      <c r="AB67" s="75"/>
    </row>
    <row r="68" spans="2:28" ht="21" customHeight="1" x14ac:dyDescent="0.15">
      <c r="C68" s="408" t="s">
        <v>102</v>
      </c>
      <c r="D68" s="409"/>
      <c r="E68" s="409"/>
      <c r="F68" s="410"/>
      <c r="G68" s="41">
        <f>SUM(G14:G62)</f>
        <v>0</v>
      </c>
      <c r="H68" s="401">
        <f>SUM(H14:I62)</f>
        <v>0</v>
      </c>
      <c r="I68" s="403"/>
      <c r="J68" s="42"/>
      <c r="K68" s="41">
        <f>SUM(K14:K62)</f>
        <v>0</v>
      </c>
      <c r="L68" s="395">
        <f>SUM(L14:M62)</f>
        <v>0</v>
      </c>
      <c r="M68" s="395"/>
      <c r="N68" s="42"/>
      <c r="O68" s="41">
        <f>SUM(O14:O62)</f>
        <v>0</v>
      </c>
      <c r="P68" s="395">
        <f>SUM(P14:Q62)</f>
        <v>0</v>
      </c>
      <c r="Q68" s="395"/>
      <c r="R68" s="42"/>
      <c r="S68" s="41">
        <f>SUM(S14:S62)</f>
        <v>0</v>
      </c>
      <c r="T68" s="395">
        <f>SUM(T14:U62)</f>
        <v>0</v>
      </c>
      <c r="U68" s="395"/>
      <c r="V68" s="42"/>
      <c r="W68" s="395">
        <f>SUM(W14:Z62)</f>
        <v>0</v>
      </c>
      <c r="X68" s="396"/>
      <c r="Y68" s="396"/>
      <c r="Z68" s="396"/>
      <c r="AA68" s="43"/>
    </row>
  </sheetData>
  <sheetProtection sheet="1" objects="1" scenarios="1" selectLockedCells="1"/>
  <mergeCells count="488">
    <mergeCell ref="W68:Z68"/>
    <mergeCell ref="H68:I68"/>
    <mergeCell ref="L68:M68"/>
    <mergeCell ref="P68:Q68"/>
    <mergeCell ref="T68:U68"/>
    <mergeCell ref="H67:AA67"/>
    <mergeCell ref="Z66:AA66"/>
    <mergeCell ref="N36:N37"/>
    <mergeCell ref="O36:O37"/>
    <mergeCell ref="P36:Q37"/>
    <mergeCell ref="R36:R37"/>
    <mergeCell ref="S36:S37"/>
    <mergeCell ref="T36:U37"/>
    <mergeCell ref="V36:V37"/>
    <mergeCell ref="W36:Z37"/>
    <mergeCell ref="N38:N39"/>
    <mergeCell ref="O38:O39"/>
    <mergeCell ref="P38:Q39"/>
    <mergeCell ref="R38:R39"/>
    <mergeCell ref="S38:S39"/>
    <mergeCell ref="T38:U39"/>
    <mergeCell ref="V38:V39"/>
    <mergeCell ref="W38:Z39"/>
    <mergeCell ref="N40:N41"/>
    <mergeCell ref="N32:N33"/>
    <mergeCell ref="O32:O33"/>
    <mergeCell ref="P32:Q33"/>
    <mergeCell ref="R32:R33"/>
    <mergeCell ref="S32:S33"/>
    <mergeCell ref="T32:U33"/>
    <mergeCell ref="V32:V33"/>
    <mergeCell ref="W32:Z33"/>
    <mergeCell ref="N34:N35"/>
    <mergeCell ref="O34:O35"/>
    <mergeCell ref="P34:Q35"/>
    <mergeCell ref="R34:R35"/>
    <mergeCell ref="S34:S35"/>
    <mergeCell ref="T34:U35"/>
    <mergeCell ref="V34:V35"/>
    <mergeCell ref="W34:Z35"/>
    <mergeCell ref="P28:Q29"/>
    <mergeCell ref="R28:R29"/>
    <mergeCell ref="S28:S29"/>
    <mergeCell ref="T28:U29"/>
    <mergeCell ref="V28:V29"/>
    <mergeCell ref="W28:Z29"/>
    <mergeCell ref="N30:N31"/>
    <mergeCell ref="O30:O31"/>
    <mergeCell ref="P30:Q31"/>
    <mergeCell ref="R30:R31"/>
    <mergeCell ref="S30:S31"/>
    <mergeCell ref="T30:U31"/>
    <mergeCell ref="V30:V31"/>
    <mergeCell ref="W30:Z31"/>
    <mergeCell ref="P24:Q25"/>
    <mergeCell ref="R24:R25"/>
    <mergeCell ref="S24:S25"/>
    <mergeCell ref="T24:U25"/>
    <mergeCell ref="V24:V25"/>
    <mergeCell ref="W24:Z25"/>
    <mergeCell ref="P26:Q27"/>
    <mergeCell ref="R26:R27"/>
    <mergeCell ref="S26:S27"/>
    <mergeCell ref="T26:U27"/>
    <mergeCell ref="V26:V27"/>
    <mergeCell ref="W26:Z27"/>
    <mergeCell ref="S20:S21"/>
    <mergeCell ref="T20:U21"/>
    <mergeCell ref="V20:V21"/>
    <mergeCell ref="W20:Z21"/>
    <mergeCell ref="P22:Q23"/>
    <mergeCell ref="R22:R23"/>
    <mergeCell ref="S22:S23"/>
    <mergeCell ref="T22:U23"/>
    <mergeCell ref="V22:V23"/>
    <mergeCell ref="W22:Z23"/>
    <mergeCell ref="P14:Q15"/>
    <mergeCell ref="O14:O15"/>
    <mergeCell ref="N14:N15"/>
    <mergeCell ref="L14:M15"/>
    <mergeCell ref="K14:K15"/>
    <mergeCell ref="J14:J15"/>
    <mergeCell ref="P20:Q21"/>
    <mergeCell ref="R20:R21"/>
    <mergeCell ref="J16:J17"/>
    <mergeCell ref="K16:K17"/>
    <mergeCell ref="L16:M17"/>
    <mergeCell ref="N16:N17"/>
    <mergeCell ref="O16:O17"/>
    <mergeCell ref="P16:Q17"/>
    <mergeCell ref="R16:R17"/>
    <mergeCell ref="J20:J21"/>
    <mergeCell ref="K20:K21"/>
    <mergeCell ref="L20:M21"/>
    <mergeCell ref="N20:N21"/>
    <mergeCell ref="O20:O21"/>
    <mergeCell ref="C68:F68"/>
    <mergeCell ref="E10:E13"/>
    <mergeCell ref="C4:D4"/>
    <mergeCell ref="T11:U11"/>
    <mergeCell ref="W11:Z11"/>
    <mergeCell ref="H12:I12"/>
    <mergeCell ref="L12:M12"/>
    <mergeCell ref="P12:Q12"/>
    <mergeCell ref="T12:U12"/>
    <mergeCell ref="W12:Z12"/>
    <mergeCell ref="H11:I11"/>
    <mergeCell ref="L11:M11"/>
    <mergeCell ref="P11:Q11"/>
    <mergeCell ref="D10:D13"/>
    <mergeCell ref="J7:L7"/>
    <mergeCell ref="O10:R10"/>
    <mergeCell ref="S10:V10"/>
    <mergeCell ref="W10:Z10"/>
    <mergeCell ref="K10:N10"/>
    <mergeCell ref="W14:Z15"/>
    <mergeCell ref="V14:V15"/>
    <mergeCell ref="T14:U15"/>
    <mergeCell ref="S14:S15"/>
    <mergeCell ref="R14:R15"/>
    <mergeCell ref="D7:E7"/>
    <mergeCell ref="G7:I7"/>
    <mergeCell ref="M7:AA7"/>
    <mergeCell ref="AA12:AA13"/>
    <mergeCell ref="AA10:AA11"/>
    <mergeCell ref="H13:I13"/>
    <mergeCell ref="L13:M13"/>
    <mergeCell ref="P13:Q13"/>
    <mergeCell ref="T13:U13"/>
    <mergeCell ref="F10:J10"/>
    <mergeCell ref="A14:A15"/>
    <mergeCell ref="A62:A63"/>
    <mergeCell ref="A60:A61"/>
    <mergeCell ref="A58:A59"/>
    <mergeCell ref="A56:A57"/>
    <mergeCell ref="A54:A55"/>
    <mergeCell ref="A52:A53"/>
    <mergeCell ref="A50:A51"/>
    <mergeCell ref="A48:A49"/>
    <mergeCell ref="A46:A47"/>
    <mergeCell ref="A44:A45"/>
    <mergeCell ref="A42:A43"/>
    <mergeCell ref="A40:A41"/>
    <mergeCell ref="A38:A39"/>
    <mergeCell ref="A36:A37"/>
    <mergeCell ref="A34:A35"/>
    <mergeCell ref="A32:A33"/>
    <mergeCell ref="A30:A31"/>
    <mergeCell ref="A28:A29"/>
    <mergeCell ref="A26:A27"/>
    <mergeCell ref="A24:A25"/>
    <mergeCell ref="A22:A23"/>
    <mergeCell ref="A20:A21"/>
    <mergeCell ref="A18:A19"/>
    <mergeCell ref="D26:D27"/>
    <mergeCell ref="C28:C29"/>
    <mergeCell ref="D28:D29"/>
    <mergeCell ref="H14:I15"/>
    <mergeCell ref="G14:G15"/>
    <mergeCell ref="F14:F15"/>
    <mergeCell ref="E14:E15"/>
    <mergeCell ref="D14:D15"/>
    <mergeCell ref="C14:C15"/>
    <mergeCell ref="F16:F17"/>
    <mergeCell ref="G16:G17"/>
    <mergeCell ref="H16:I17"/>
    <mergeCell ref="C26:C27"/>
    <mergeCell ref="E20:E21"/>
    <mergeCell ref="F20:F21"/>
    <mergeCell ref="G20:G21"/>
    <mergeCell ref="H20:I21"/>
    <mergeCell ref="E22:E23"/>
    <mergeCell ref="F22:F23"/>
    <mergeCell ref="G22:G23"/>
    <mergeCell ref="H22:I23"/>
    <mergeCell ref="E26:E27"/>
    <mergeCell ref="F26:F27"/>
    <mergeCell ref="G26:G27"/>
    <mergeCell ref="A16:A17"/>
    <mergeCell ref="C16:C17"/>
    <mergeCell ref="D16:D17"/>
    <mergeCell ref="C20:C21"/>
    <mergeCell ref="D20:D21"/>
    <mergeCell ref="C22:C23"/>
    <mergeCell ref="D22:D23"/>
    <mergeCell ref="C24:C25"/>
    <mergeCell ref="D24:D25"/>
    <mergeCell ref="S16:S17"/>
    <mergeCell ref="T16:U17"/>
    <mergeCell ref="V16:V17"/>
    <mergeCell ref="W16:Z17"/>
    <mergeCell ref="C18:C19"/>
    <mergeCell ref="D18:D19"/>
    <mergeCell ref="E18:E19"/>
    <mergeCell ref="F18:F19"/>
    <mergeCell ref="G18:G19"/>
    <mergeCell ref="H18:I19"/>
    <mergeCell ref="J18:J19"/>
    <mergeCell ref="K18:K19"/>
    <mergeCell ref="L18:M19"/>
    <mergeCell ref="N18:N19"/>
    <mergeCell ref="O18:O19"/>
    <mergeCell ref="P18:Q19"/>
    <mergeCell ref="R18:R19"/>
    <mergeCell ref="S18:S19"/>
    <mergeCell ref="T18:U19"/>
    <mergeCell ref="V18:V19"/>
    <mergeCell ref="W18:Z19"/>
    <mergeCell ref="E16:E17"/>
    <mergeCell ref="J22:J23"/>
    <mergeCell ref="K22:K23"/>
    <mergeCell ref="L22:M23"/>
    <mergeCell ref="N22:N23"/>
    <mergeCell ref="O22:O23"/>
    <mergeCell ref="E24:E25"/>
    <mergeCell ref="F24:F25"/>
    <mergeCell ref="G24:G25"/>
    <mergeCell ref="H24:I25"/>
    <mergeCell ref="J24:J25"/>
    <mergeCell ref="K24:K25"/>
    <mergeCell ref="L24:M25"/>
    <mergeCell ref="N24:N25"/>
    <mergeCell ref="O24:O25"/>
    <mergeCell ref="H26:I27"/>
    <mergeCell ref="J26:J27"/>
    <mergeCell ref="K26:K27"/>
    <mergeCell ref="L26:M27"/>
    <mergeCell ref="N26:N27"/>
    <mergeCell ref="O26:O27"/>
    <mergeCell ref="E28:E29"/>
    <mergeCell ref="F28:F29"/>
    <mergeCell ref="G28:G29"/>
    <mergeCell ref="H28:I29"/>
    <mergeCell ref="J28:J29"/>
    <mergeCell ref="K28:K29"/>
    <mergeCell ref="L28:M29"/>
    <mergeCell ref="N28:N29"/>
    <mergeCell ref="O28:O29"/>
    <mergeCell ref="C30:C31"/>
    <mergeCell ref="D30:D31"/>
    <mergeCell ref="E30:E31"/>
    <mergeCell ref="F30:F31"/>
    <mergeCell ref="G30:G31"/>
    <mergeCell ref="H30:I31"/>
    <mergeCell ref="J30:J31"/>
    <mergeCell ref="K30:K31"/>
    <mergeCell ref="L30:M31"/>
    <mergeCell ref="C32:C33"/>
    <mergeCell ref="D32:D33"/>
    <mergeCell ref="E32:E33"/>
    <mergeCell ref="F32:F33"/>
    <mergeCell ref="G32:G33"/>
    <mergeCell ref="H32:I33"/>
    <mergeCell ref="J32:J33"/>
    <mergeCell ref="K32:K33"/>
    <mergeCell ref="L32:M33"/>
    <mergeCell ref="C34:C35"/>
    <mergeCell ref="D34:D35"/>
    <mergeCell ref="E34:E35"/>
    <mergeCell ref="F34:F35"/>
    <mergeCell ref="G34:G35"/>
    <mergeCell ref="H34:I35"/>
    <mergeCell ref="J34:J35"/>
    <mergeCell ref="K34:K35"/>
    <mergeCell ref="L34:M35"/>
    <mergeCell ref="L38:M39"/>
    <mergeCell ref="C36:C37"/>
    <mergeCell ref="D36:D37"/>
    <mergeCell ref="E36:E37"/>
    <mergeCell ref="F36:F37"/>
    <mergeCell ref="G36:G37"/>
    <mergeCell ref="H36:I37"/>
    <mergeCell ref="J36:J37"/>
    <mergeCell ref="K36:K37"/>
    <mergeCell ref="L36:M37"/>
    <mergeCell ref="O40:O41"/>
    <mergeCell ref="P40:Q41"/>
    <mergeCell ref="R40:R41"/>
    <mergeCell ref="S40:S41"/>
    <mergeCell ref="T40:U41"/>
    <mergeCell ref="V40:V41"/>
    <mergeCell ref="W40:Z41"/>
    <mergeCell ref="C38:C39"/>
    <mergeCell ref="D38:D39"/>
    <mergeCell ref="E38:E39"/>
    <mergeCell ref="F38:F39"/>
    <mergeCell ref="C40:C41"/>
    <mergeCell ref="D40:D41"/>
    <mergeCell ref="E40:E41"/>
    <mergeCell ref="F40:F41"/>
    <mergeCell ref="G40:G41"/>
    <mergeCell ref="H40:I41"/>
    <mergeCell ref="J40:J41"/>
    <mergeCell ref="K40:K41"/>
    <mergeCell ref="L40:M41"/>
    <mergeCell ref="G38:G39"/>
    <mergeCell ref="H38:I39"/>
    <mergeCell ref="J38:J39"/>
    <mergeCell ref="K38:K39"/>
    <mergeCell ref="C42:C43"/>
    <mergeCell ref="D42:D43"/>
    <mergeCell ref="E42:E43"/>
    <mergeCell ref="F42:F43"/>
    <mergeCell ref="G42:G43"/>
    <mergeCell ref="H42:I43"/>
    <mergeCell ref="J42:J43"/>
    <mergeCell ref="K42:K43"/>
    <mergeCell ref="L42:M43"/>
    <mergeCell ref="N42:N43"/>
    <mergeCell ref="O42:O43"/>
    <mergeCell ref="P42:Q43"/>
    <mergeCell ref="R42:R43"/>
    <mergeCell ref="S42:S43"/>
    <mergeCell ref="T42:U43"/>
    <mergeCell ref="V42:V43"/>
    <mergeCell ref="W42:Z43"/>
    <mergeCell ref="C44:C45"/>
    <mergeCell ref="D44:D45"/>
    <mergeCell ref="E44:E45"/>
    <mergeCell ref="F44:F45"/>
    <mergeCell ref="G44:G45"/>
    <mergeCell ref="H44:I45"/>
    <mergeCell ref="J44:J45"/>
    <mergeCell ref="K44:K45"/>
    <mergeCell ref="L44:M45"/>
    <mergeCell ref="N44:N45"/>
    <mergeCell ref="O44:O45"/>
    <mergeCell ref="P44:Q45"/>
    <mergeCell ref="R44:R45"/>
    <mergeCell ref="S44:S45"/>
    <mergeCell ref="T44:U45"/>
    <mergeCell ref="V44:V45"/>
    <mergeCell ref="W44:Z45"/>
    <mergeCell ref="C46:C47"/>
    <mergeCell ref="D46:D47"/>
    <mergeCell ref="E46:E47"/>
    <mergeCell ref="F46:F47"/>
    <mergeCell ref="G46:G47"/>
    <mergeCell ref="H46:I47"/>
    <mergeCell ref="J46:J47"/>
    <mergeCell ref="K46:K47"/>
    <mergeCell ref="L46:M47"/>
    <mergeCell ref="N46:N47"/>
    <mergeCell ref="O46:O47"/>
    <mergeCell ref="P46:Q47"/>
    <mergeCell ref="R46:R47"/>
    <mergeCell ref="S46:S47"/>
    <mergeCell ref="T46:U47"/>
    <mergeCell ref="V46:V47"/>
    <mergeCell ref="W46:Z47"/>
    <mergeCell ref="C48:C49"/>
    <mergeCell ref="D48:D49"/>
    <mergeCell ref="E48:E49"/>
    <mergeCell ref="F48:F49"/>
    <mergeCell ref="G48:G49"/>
    <mergeCell ref="H48:I49"/>
    <mergeCell ref="J48:J49"/>
    <mergeCell ref="K48:K49"/>
    <mergeCell ref="L48:M49"/>
    <mergeCell ref="N48:N49"/>
    <mergeCell ref="O48:O49"/>
    <mergeCell ref="P48:Q49"/>
    <mergeCell ref="R48:R49"/>
    <mergeCell ref="S48:S49"/>
    <mergeCell ref="T48:U49"/>
    <mergeCell ref="V48:V49"/>
    <mergeCell ref="W48:Z49"/>
    <mergeCell ref="C50:C51"/>
    <mergeCell ref="D50:D51"/>
    <mergeCell ref="E50:E51"/>
    <mergeCell ref="F50:F51"/>
    <mergeCell ref="G50:G51"/>
    <mergeCell ref="H50:I51"/>
    <mergeCell ref="J50:J51"/>
    <mergeCell ref="K50:K51"/>
    <mergeCell ref="L50:M51"/>
    <mergeCell ref="N50:N51"/>
    <mergeCell ref="O50:O51"/>
    <mergeCell ref="P50:Q51"/>
    <mergeCell ref="R50:R51"/>
    <mergeCell ref="S50:S51"/>
    <mergeCell ref="T50:U51"/>
    <mergeCell ref="V50:V51"/>
    <mergeCell ref="W50:Z51"/>
    <mergeCell ref="C52:C53"/>
    <mergeCell ref="D52:D53"/>
    <mergeCell ref="E52:E53"/>
    <mergeCell ref="F52:F53"/>
    <mergeCell ref="G52:G53"/>
    <mergeCell ref="H52:I53"/>
    <mergeCell ref="J52:J53"/>
    <mergeCell ref="K52:K53"/>
    <mergeCell ref="L52:M53"/>
    <mergeCell ref="N52:N53"/>
    <mergeCell ref="O52:O53"/>
    <mergeCell ref="P52:Q53"/>
    <mergeCell ref="R52:R53"/>
    <mergeCell ref="S52:S53"/>
    <mergeCell ref="T52:U53"/>
    <mergeCell ref="V52:V53"/>
    <mergeCell ref="W52:Z53"/>
    <mergeCell ref="C54:C55"/>
    <mergeCell ref="D54:D55"/>
    <mergeCell ref="E54:E55"/>
    <mergeCell ref="F54:F55"/>
    <mergeCell ref="G54:G55"/>
    <mergeCell ref="H54:I55"/>
    <mergeCell ref="J54:J55"/>
    <mergeCell ref="K54:K55"/>
    <mergeCell ref="L54:M55"/>
    <mergeCell ref="N54:N55"/>
    <mergeCell ref="O54:O55"/>
    <mergeCell ref="P54:Q55"/>
    <mergeCell ref="R54:R55"/>
    <mergeCell ref="S54:S55"/>
    <mergeCell ref="T54:U55"/>
    <mergeCell ref="V54:V55"/>
    <mergeCell ref="W54:Z55"/>
    <mergeCell ref="C56:C57"/>
    <mergeCell ref="D56:D57"/>
    <mergeCell ref="E56:E57"/>
    <mergeCell ref="F56:F57"/>
    <mergeCell ref="G56:G57"/>
    <mergeCell ref="H56:I57"/>
    <mergeCell ref="J56:J57"/>
    <mergeCell ref="K56:K57"/>
    <mergeCell ref="L56:M57"/>
    <mergeCell ref="N56:N57"/>
    <mergeCell ref="O56:O57"/>
    <mergeCell ref="P56:Q57"/>
    <mergeCell ref="R56:R57"/>
    <mergeCell ref="S56:S57"/>
    <mergeCell ref="T56:U57"/>
    <mergeCell ref="V56:V57"/>
    <mergeCell ref="W56:Z57"/>
    <mergeCell ref="C58:C59"/>
    <mergeCell ref="D58:D59"/>
    <mergeCell ref="E58:E59"/>
    <mergeCell ref="F58:F59"/>
    <mergeCell ref="G58:G59"/>
    <mergeCell ref="H58:I59"/>
    <mergeCell ref="J58:J59"/>
    <mergeCell ref="K58:K59"/>
    <mergeCell ref="L58:M59"/>
    <mergeCell ref="N58:N59"/>
    <mergeCell ref="O58:O59"/>
    <mergeCell ref="P58:Q59"/>
    <mergeCell ref="R58:R59"/>
    <mergeCell ref="S58:S59"/>
    <mergeCell ref="T58:U59"/>
    <mergeCell ref="V58:V59"/>
    <mergeCell ref="W58:Z59"/>
    <mergeCell ref="J62:J63"/>
    <mergeCell ref="K62:K63"/>
    <mergeCell ref="L62:M63"/>
    <mergeCell ref="C60:C61"/>
    <mergeCell ref="D60:D61"/>
    <mergeCell ref="E60:E61"/>
    <mergeCell ref="F60:F61"/>
    <mergeCell ref="G60:G61"/>
    <mergeCell ref="H60:I61"/>
    <mergeCell ref="J60:J61"/>
    <mergeCell ref="K60:K61"/>
    <mergeCell ref="L60:M61"/>
    <mergeCell ref="B7:C7"/>
    <mergeCell ref="B10:C13"/>
    <mergeCell ref="W62:Z63"/>
    <mergeCell ref="N60:N61"/>
    <mergeCell ref="O60:O61"/>
    <mergeCell ref="P60:Q61"/>
    <mergeCell ref="R60:R61"/>
    <mergeCell ref="S60:S61"/>
    <mergeCell ref="T60:U61"/>
    <mergeCell ref="V60:V61"/>
    <mergeCell ref="W60:Z61"/>
    <mergeCell ref="N62:N63"/>
    <mergeCell ref="O62:O63"/>
    <mergeCell ref="P62:Q63"/>
    <mergeCell ref="R62:R63"/>
    <mergeCell ref="S62:S63"/>
    <mergeCell ref="T62:U63"/>
    <mergeCell ref="V62:V63"/>
    <mergeCell ref="C62:C63"/>
    <mergeCell ref="D62:D63"/>
    <mergeCell ref="E62:E63"/>
    <mergeCell ref="F62:F63"/>
    <mergeCell ref="G62:G63"/>
    <mergeCell ref="H62:I63"/>
  </mergeCells>
  <phoneticPr fontId="1"/>
  <conditionalFormatting sqref="E14">
    <cfRule type="expression" dxfId="80" priority="28">
      <formula>$D14="飼料"</formula>
    </cfRule>
  </conditionalFormatting>
  <conditionalFormatting sqref="E67">
    <cfRule type="expression" dxfId="79" priority="26">
      <formula>$D67="飼料"</formula>
    </cfRule>
  </conditionalFormatting>
  <conditionalFormatting sqref="E16">
    <cfRule type="expression" dxfId="78" priority="24">
      <formula>$D16="飼料"</formula>
    </cfRule>
  </conditionalFormatting>
  <conditionalFormatting sqref="E18">
    <cfRule type="expression" dxfId="77" priority="23">
      <formula>$D18="飼料"</formula>
    </cfRule>
  </conditionalFormatting>
  <conditionalFormatting sqref="E20">
    <cfRule type="expression" dxfId="76" priority="22">
      <formula>$D20="飼料"</formula>
    </cfRule>
  </conditionalFormatting>
  <conditionalFormatting sqref="E22">
    <cfRule type="expression" dxfId="75" priority="21">
      <formula>$D22="飼料"</formula>
    </cfRule>
  </conditionalFormatting>
  <conditionalFormatting sqref="E24">
    <cfRule type="expression" dxfId="74" priority="20">
      <formula>$D24="飼料"</formula>
    </cfRule>
  </conditionalFormatting>
  <conditionalFormatting sqref="E26">
    <cfRule type="expression" dxfId="73" priority="19">
      <formula>$D26="飼料"</formula>
    </cfRule>
  </conditionalFormatting>
  <conditionalFormatting sqref="E28">
    <cfRule type="expression" dxfId="72" priority="18">
      <formula>$D28="飼料"</formula>
    </cfRule>
  </conditionalFormatting>
  <conditionalFormatting sqref="E30">
    <cfRule type="expression" dxfId="71" priority="17">
      <formula>$D30="飼料"</formula>
    </cfRule>
  </conditionalFormatting>
  <conditionalFormatting sqref="E32">
    <cfRule type="expression" dxfId="70" priority="16">
      <formula>$D32="飼料"</formula>
    </cfRule>
  </conditionalFormatting>
  <conditionalFormatting sqref="E34">
    <cfRule type="expression" dxfId="69" priority="15">
      <formula>$D34="飼料"</formula>
    </cfRule>
  </conditionalFormatting>
  <conditionalFormatting sqref="E36">
    <cfRule type="expression" dxfId="68" priority="14">
      <formula>$D36="飼料"</formula>
    </cfRule>
  </conditionalFormatting>
  <conditionalFormatting sqref="E38">
    <cfRule type="expression" dxfId="67" priority="13">
      <formula>$D38="飼料"</formula>
    </cfRule>
  </conditionalFormatting>
  <conditionalFormatting sqref="E40">
    <cfRule type="expression" dxfId="66" priority="12">
      <formula>$D40="飼料"</formula>
    </cfRule>
  </conditionalFormatting>
  <conditionalFormatting sqref="E42">
    <cfRule type="expression" dxfId="65" priority="11">
      <formula>$D42="飼料"</formula>
    </cfRule>
  </conditionalFormatting>
  <conditionalFormatting sqref="E44">
    <cfRule type="expression" dxfId="64" priority="10">
      <formula>$D44="飼料"</formula>
    </cfRule>
  </conditionalFormatting>
  <conditionalFormatting sqref="E46">
    <cfRule type="expression" dxfId="63" priority="9">
      <formula>$D46="飼料"</formula>
    </cfRule>
  </conditionalFormatting>
  <conditionalFormatting sqref="E48">
    <cfRule type="expression" dxfId="62" priority="8">
      <formula>$D48="飼料"</formula>
    </cfRule>
  </conditionalFormatting>
  <conditionalFormatting sqref="E50">
    <cfRule type="expression" dxfId="61" priority="7">
      <formula>$D50="飼料"</formula>
    </cfRule>
  </conditionalFormatting>
  <conditionalFormatting sqref="E52">
    <cfRule type="expression" dxfId="60" priority="6">
      <formula>$D52="飼料"</formula>
    </cfRule>
  </conditionalFormatting>
  <conditionalFormatting sqref="E54">
    <cfRule type="expression" dxfId="59" priority="5">
      <formula>$D54="飼料"</formula>
    </cfRule>
  </conditionalFormatting>
  <conditionalFormatting sqref="E56">
    <cfRule type="expression" dxfId="58" priority="4">
      <formula>$D56="飼料"</formula>
    </cfRule>
  </conditionalFormatting>
  <conditionalFormatting sqref="E58">
    <cfRule type="expression" dxfId="57" priority="3">
      <formula>$D58="飼料"</formula>
    </cfRule>
  </conditionalFormatting>
  <conditionalFormatting sqref="E60">
    <cfRule type="expression" dxfId="56" priority="2">
      <formula>$D60="飼料"</formula>
    </cfRule>
  </conditionalFormatting>
  <conditionalFormatting sqref="E62">
    <cfRule type="expression" dxfId="55" priority="1">
      <formula>$D62="飼料"</formula>
    </cfRule>
  </conditionalFormatting>
  <dataValidations count="2">
    <dataValidation errorStyle="information" allowBlank="1" showInputMessage="1" showErrorMessage="1" sqref="AB54:AB63" xr:uid="{00000000-0002-0000-0500-000000000000}"/>
    <dataValidation imeMode="on" allowBlank="1" showInputMessage="1" showErrorMessage="1" sqref="F14 F16 F18 F20 F22 F24 F26 F28 F30 F32 F34 F36 F38 F40 F42 F44 F46 F48 F50 F52 F54 F56 F58 F60 F62" xr:uid="{00000000-0002-0000-0500-000001000000}"/>
  </dataValidations>
  <printOptions horizontalCentered="1"/>
  <pageMargins left="0.39370078740157483" right="0.39370078740157483" top="0.35433070866141736" bottom="0.15748031496062992" header="0.31496062992125984" footer="0.31496062992125984"/>
  <pageSetup paperSize="9" scale="74" fitToWidth="0" orientation="landscape" blackAndWhite="1" r:id="rId1"/>
  <drawing r:id="rId2"/>
  <extLst>
    <ext xmlns:x14="http://schemas.microsoft.com/office/spreadsheetml/2009/9/main" uri="{78C0D931-6437-407d-A8EE-F0AAD7539E65}">
      <x14:conditionalFormattings>
        <x14:conditionalFormatting xmlns:xm="http://schemas.microsoft.com/office/excel/2006/main">
          <x14:cfRule type="expression" priority="25" id="{25F46421-2F1C-4F0F-962D-3B7A9B9C2765}">
            <xm:f>'C:\Users\01102321\Desktop\品目別内訳書ダウンロード版確認\1214時点\[〔個人用〕_販売金額等の品目別内訳書Download用Excel版-1-1.xlsx]ページ2'!#REF!="飼料"</xm:f>
            <x14:dxf>
              <fill>
                <patternFill patternType="none">
                  <bgColor auto="1"/>
                </patternFill>
              </fill>
            </x14:dxf>
          </x14:cfRule>
          <xm:sqref>E64:E66</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500-000002000000}">
          <x14:formula1>
            <xm:f>リスト!$A$2:$A$7</xm:f>
          </x14:formula1>
          <xm:sqref>D14 D16 D18 D20 D22 D24 D26 D28 D30 D32 D34 D36 D38 D40 D42 D44 D46 D48 D50 D52 D54 D56 D58 D60 D62</xm:sqref>
        </x14:dataValidation>
        <x14:dataValidation type="list" allowBlank="1" showInputMessage="1" showErrorMessage="1" xr:uid="{00000000-0002-0000-0500-000003000000}">
          <x14:formula1>
            <xm:f>'Y:\Users\01102321\Desktop\品目別内訳書ダウンロード版確認\1214時点\[〔個人用〕_販売金額等の品目別内訳書Download用Excel版-1-1.xlsx]リスト'!#REF!</xm:f>
          </x14:formula1>
          <xm:sqref>D64:E67</xm:sqref>
        </x14:dataValidation>
        <x14:dataValidation type="list" errorStyle="information" imeMode="on" allowBlank="1" showInputMessage="1" xr:uid="{00000000-0002-0000-0500-000004000000}">
          <x14:formula1>
            <xm:f>リスト!$G$2:$G$4</xm:f>
          </x14:formula1>
          <xm:sqref>AA14:AA63</xm:sqref>
        </x14:dataValidation>
        <x14:dataValidation type="list" allowBlank="1" showInputMessage="1" xr:uid="{00000000-0002-0000-0500-000005000000}">
          <x14:formula1>
            <xm:f>'Y:\Users\01102321\Desktop\品目別内訳書ダウンロード版確認\1214時点\[〔個人用〕_販売金額等の品目別内訳書Download用Excel版-1-1.xlsx]リスト'!#REF!</xm:f>
          </x14:formula1>
          <xm:sqref>C65:C67 B64</xm:sqref>
        </x14:dataValidation>
        <x14:dataValidation type="list" imeMode="on" allowBlank="1" showInputMessage="1" xr:uid="{00000000-0002-0000-0500-000006000000}">
          <x14:formula1>
            <xm:f>リスト!$F$3:$F$62</xm:f>
          </x14:formula1>
          <xm:sqref>C14:C63</xm:sqref>
        </x14:dataValidation>
        <x14:dataValidation type="list" allowBlank="1" showInputMessage="1" showErrorMessage="1" xr:uid="{00000000-0002-0000-0500-000007000000}">
          <x14:formula1>
            <xm:f>リスト2!$C93:$G93</xm:f>
          </x14:formula1>
          <xm:sqref>E14 E16 E18 E20 E22 E24 E26 E28 E30 E32 E34 E36 E38 E40 E42 E44 E46 E48 E50 E52 E54 E56 E58 E60 E62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68"/>
  <sheetViews>
    <sheetView zoomScaleNormal="100" zoomScaleSheetLayoutView="100" workbookViewId="0">
      <pane ySplit="13" topLeftCell="A14" activePane="bottomLeft" state="frozen"/>
      <selection activeCell="C5" sqref="C5"/>
      <selection pane="bottomLeft" activeCell="C14" sqref="C14:C15"/>
    </sheetView>
  </sheetViews>
  <sheetFormatPr defaultRowHeight="13.5" x14ac:dyDescent="0.15"/>
  <cols>
    <col min="1" max="1" width="3.5" style="10" bestFit="1" customWidth="1"/>
    <col min="2" max="2" width="4.375" style="179" customWidth="1"/>
    <col min="3" max="3" width="14.625" style="9" customWidth="1"/>
    <col min="4" max="4" width="7" style="9" bestFit="1" customWidth="1"/>
    <col min="5" max="5" width="14.625" style="9" customWidth="1"/>
    <col min="6" max="6" width="17.625" style="9" customWidth="1"/>
    <col min="7" max="7" width="9" style="9" bestFit="1" customWidth="1"/>
    <col min="8" max="9" width="6.25" style="9" customWidth="1"/>
    <col min="10" max="10" width="6.375" style="9" bestFit="1" customWidth="1"/>
    <col min="11" max="11" width="6.875" style="9" customWidth="1"/>
    <col min="12" max="13" width="6.25" style="9" customWidth="1"/>
    <col min="14" max="14" width="6.375" style="9" bestFit="1" customWidth="1"/>
    <col min="15" max="15" width="6.875" style="9" customWidth="1"/>
    <col min="16" max="17" width="6.25" style="9" customWidth="1"/>
    <col min="18" max="18" width="5.75" style="9" customWidth="1"/>
    <col min="19" max="19" width="6.875" style="9" customWidth="1"/>
    <col min="20" max="21" width="6.25" style="9" customWidth="1"/>
    <col min="22" max="22" width="5.25" style="9" customWidth="1"/>
    <col min="23" max="26" width="3.75" style="9" customWidth="1"/>
    <col min="27" max="27" width="7.5" style="9" bestFit="1" customWidth="1"/>
    <col min="28" max="16384" width="9" style="10"/>
  </cols>
  <sheetData>
    <row r="1" spans="1:27" ht="4.5" customHeight="1" x14ac:dyDescent="0.15"/>
    <row r="2" spans="1:27" ht="16.5" x14ac:dyDescent="0.15">
      <c r="C2" s="11"/>
      <c r="AA2" s="9">
        <v>4</v>
      </c>
    </row>
    <row r="3" spans="1:27" ht="6.75" customHeight="1" x14ac:dyDescent="0.15"/>
    <row r="4" spans="1:27" x14ac:dyDescent="0.15">
      <c r="C4" s="320" t="s">
        <v>220</v>
      </c>
      <c r="D4" s="321"/>
    </row>
    <row r="5" spans="1:27" ht="14.25" x14ac:dyDescent="0.15">
      <c r="C5" s="60"/>
      <c r="D5" s="60"/>
      <c r="E5" s="60"/>
      <c r="F5" s="60"/>
      <c r="G5" s="60"/>
      <c r="H5" s="61" t="str">
        <f>ページ1!H5</f>
        <v>令和</v>
      </c>
      <c r="I5" s="64">
        <f>ページ1!I5</f>
        <v>0</v>
      </c>
      <c r="J5" s="67" t="str">
        <f>ページ1!J5</f>
        <v>年産　水稲共済　販売金額等の品目別内訳書</v>
      </c>
      <c r="K5" s="60"/>
      <c r="L5" s="60"/>
      <c r="M5" s="60"/>
      <c r="N5" s="60"/>
      <c r="O5" s="60"/>
      <c r="P5" s="60"/>
      <c r="Q5" s="60"/>
      <c r="R5" s="60"/>
      <c r="S5" s="60"/>
      <c r="T5" s="60"/>
      <c r="U5" s="60"/>
      <c r="V5" s="60"/>
      <c r="W5" s="60"/>
      <c r="X5" s="60"/>
      <c r="Y5" s="60"/>
      <c r="Z5" s="60"/>
      <c r="AA5" s="10"/>
    </row>
    <row r="6" spans="1:27" ht="14.25" x14ac:dyDescent="0.15">
      <c r="C6" s="60"/>
      <c r="D6" s="60"/>
      <c r="E6" s="60"/>
      <c r="F6" s="60"/>
      <c r="G6" s="60"/>
      <c r="H6" s="60"/>
      <c r="I6" s="61"/>
      <c r="J6" s="64"/>
      <c r="K6" s="67"/>
      <c r="L6" s="60"/>
      <c r="M6" s="60"/>
      <c r="N6" s="60"/>
      <c r="O6" s="60"/>
      <c r="P6" s="60"/>
      <c r="Q6" s="60"/>
      <c r="R6" s="60"/>
      <c r="S6" s="60"/>
      <c r="T6" s="60"/>
      <c r="U6" s="60"/>
      <c r="V6" s="60"/>
      <c r="W6" s="60"/>
      <c r="X6" s="60"/>
      <c r="Y6" s="60"/>
      <c r="Z6" s="60"/>
      <c r="AA6" s="60"/>
    </row>
    <row r="7" spans="1:27" ht="22.5" customHeight="1" x14ac:dyDescent="0.15">
      <c r="B7" s="260" t="s">
        <v>145</v>
      </c>
      <c r="C7" s="262"/>
      <c r="D7" s="417">
        <f>ページ1!D8</f>
        <v>0</v>
      </c>
      <c r="E7" s="418"/>
      <c r="F7" s="168" t="s">
        <v>146</v>
      </c>
      <c r="G7" s="419">
        <f>ページ1!G8</f>
        <v>0</v>
      </c>
      <c r="H7" s="420"/>
      <c r="I7" s="420"/>
      <c r="J7" s="260" t="s">
        <v>147</v>
      </c>
      <c r="K7" s="261"/>
      <c r="L7" s="262"/>
      <c r="M7" s="421">
        <f>ページ1!M8</f>
        <v>0</v>
      </c>
      <c r="N7" s="422"/>
      <c r="O7" s="422"/>
      <c r="P7" s="422"/>
      <c r="Q7" s="422"/>
      <c r="R7" s="422"/>
      <c r="S7" s="422"/>
      <c r="T7" s="422"/>
      <c r="U7" s="422"/>
      <c r="V7" s="422"/>
      <c r="W7" s="422"/>
      <c r="X7" s="422"/>
      <c r="Y7" s="422"/>
      <c r="Z7" s="422"/>
      <c r="AA7" s="423"/>
    </row>
    <row r="8" spans="1:27" ht="4.5" customHeight="1" x14ac:dyDescent="0.15"/>
    <row r="9" spans="1:27" ht="15.75" customHeight="1" x14ac:dyDescent="0.15">
      <c r="B9" s="425" t="str">
        <f>入力例_個人用!A26</f>
        <v>〔 内 訳 〕 入力例の（入力についてのお願い）に留意のうえ記入してください。</v>
      </c>
      <c r="C9" s="311"/>
      <c r="D9" s="311"/>
      <c r="E9" s="311"/>
      <c r="F9" s="311"/>
      <c r="G9" s="311"/>
      <c r="H9" s="311"/>
      <c r="I9" s="311"/>
      <c r="J9" s="311"/>
      <c r="K9" s="311"/>
      <c r="L9" s="311"/>
      <c r="M9" s="311"/>
      <c r="N9" s="311"/>
      <c r="O9" s="311"/>
      <c r="P9" s="311"/>
      <c r="Q9" s="311"/>
      <c r="R9" s="311"/>
      <c r="S9" s="311"/>
      <c r="T9" s="311"/>
      <c r="U9" s="311"/>
      <c r="V9" s="311"/>
      <c r="W9" s="311"/>
      <c r="X9" s="311"/>
      <c r="Y9" s="311"/>
      <c r="Z9" s="311"/>
      <c r="AA9" s="10"/>
    </row>
    <row r="10" spans="1:27" ht="15.75" customHeight="1" x14ac:dyDescent="0.15">
      <c r="B10" s="279" t="s">
        <v>7</v>
      </c>
      <c r="C10" s="317"/>
      <c r="D10" s="313" t="s">
        <v>8</v>
      </c>
      <c r="E10" s="278" t="s">
        <v>9</v>
      </c>
      <c r="F10" s="291" t="s">
        <v>108</v>
      </c>
      <c r="G10" s="291"/>
      <c r="H10" s="291"/>
      <c r="I10" s="291"/>
      <c r="J10" s="291"/>
      <c r="K10" s="291" t="s">
        <v>11</v>
      </c>
      <c r="L10" s="291"/>
      <c r="M10" s="291"/>
      <c r="N10" s="291"/>
      <c r="O10" s="322" t="s">
        <v>12</v>
      </c>
      <c r="P10" s="413"/>
      <c r="Q10" s="413"/>
      <c r="R10" s="356"/>
      <c r="S10" s="322" t="s">
        <v>13</v>
      </c>
      <c r="T10" s="413"/>
      <c r="U10" s="413"/>
      <c r="V10" s="356"/>
      <c r="W10" s="322" t="s">
        <v>14</v>
      </c>
      <c r="X10" s="413"/>
      <c r="Y10" s="413"/>
      <c r="Z10" s="356"/>
      <c r="AA10" s="313" t="s">
        <v>15</v>
      </c>
    </row>
    <row r="11" spans="1:27" ht="13.5" customHeight="1" x14ac:dyDescent="0.15">
      <c r="B11" s="357"/>
      <c r="C11" s="358"/>
      <c r="D11" s="314"/>
      <c r="E11" s="293"/>
      <c r="F11" s="37" t="s">
        <v>10</v>
      </c>
      <c r="G11" s="39" t="s">
        <v>19</v>
      </c>
      <c r="H11" s="278" t="s">
        <v>21</v>
      </c>
      <c r="I11" s="278"/>
      <c r="J11" s="37" t="s">
        <v>23</v>
      </c>
      <c r="K11" s="39" t="s">
        <v>19</v>
      </c>
      <c r="L11" s="278" t="s">
        <v>21</v>
      </c>
      <c r="M11" s="278"/>
      <c r="N11" s="37" t="s">
        <v>23</v>
      </c>
      <c r="O11" s="39" t="s">
        <v>19</v>
      </c>
      <c r="P11" s="278" t="s">
        <v>21</v>
      </c>
      <c r="Q11" s="278"/>
      <c r="R11" s="37" t="s">
        <v>23</v>
      </c>
      <c r="S11" s="39" t="s">
        <v>19</v>
      </c>
      <c r="T11" s="278" t="s">
        <v>21</v>
      </c>
      <c r="U11" s="278"/>
      <c r="V11" s="37" t="s">
        <v>23</v>
      </c>
      <c r="W11" s="279" t="s">
        <v>19</v>
      </c>
      <c r="X11" s="280"/>
      <c r="Y11" s="280"/>
      <c r="Z11" s="281"/>
      <c r="AA11" s="314"/>
    </row>
    <row r="12" spans="1:27" x14ac:dyDescent="0.15">
      <c r="B12" s="357"/>
      <c r="C12" s="358"/>
      <c r="D12" s="314"/>
      <c r="E12" s="293"/>
      <c r="F12" s="26"/>
      <c r="G12" s="40" t="s">
        <v>20</v>
      </c>
      <c r="H12" s="282" t="s">
        <v>25</v>
      </c>
      <c r="I12" s="282"/>
      <c r="J12" s="26" t="s">
        <v>24</v>
      </c>
      <c r="K12" s="40" t="s">
        <v>20</v>
      </c>
      <c r="L12" s="282" t="s">
        <v>25</v>
      </c>
      <c r="M12" s="282"/>
      <c r="N12" s="26" t="s">
        <v>24</v>
      </c>
      <c r="O12" s="40" t="s">
        <v>20</v>
      </c>
      <c r="P12" s="282" t="s">
        <v>25</v>
      </c>
      <c r="Q12" s="282"/>
      <c r="R12" s="26" t="s">
        <v>24</v>
      </c>
      <c r="S12" s="40" t="s">
        <v>20</v>
      </c>
      <c r="T12" s="282" t="s">
        <v>25</v>
      </c>
      <c r="U12" s="282"/>
      <c r="V12" s="26" t="s">
        <v>24</v>
      </c>
      <c r="W12" s="344" t="s">
        <v>20</v>
      </c>
      <c r="X12" s="345"/>
      <c r="Y12" s="345"/>
      <c r="Z12" s="346"/>
      <c r="AA12" s="318" t="s">
        <v>205</v>
      </c>
    </row>
    <row r="13" spans="1:27" x14ac:dyDescent="0.15">
      <c r="B13" s="283"/>
      <c r="C13" s="285"/>
      <c r="D13" s="312"/>
      <c r="E13" s="294"/>
      <c r="F13" s="38"/>
      <c r="G13" s="38" t="s">
        <v>17</v>
      </c>
      <c r="H13" s="294" t="s">
        <v>18</v>
      </c>
      <c r="I13" s="294"/>
      <c r="J13" s="38" t="s">
        <v>143</v>
      </c>
      <c r="K13" s="38" t="s">
        <v>17</v>
      </c>
      <c r="L13" s="294" t="s">
        <v>18</v>
      </c>
      <c r="M13" s="294"/>
      <c r="N13" s="38" t="s">
        <v>143</v>
      </c>
      <c r="O13" s="38" t="s">
        <v>17</v>
      </c>
      <c r="P13" s="294" t="s">
        <v>18</v>
      </c>
      <c r="Q13" s="294"/>
      <c r="R13" s="38" t="s">
        <v>143</v>
      </c>
      <c r="S13" s="38" t="s">
        <v>17</v>
      </c>
      <c r="T13" s="294" t="s">
        <v>18</v>
      </c>
      <c r="U13" s="294"/>
      <c r="V13" s="29" t="s">
        <v>143</v>
      </c>
      <c r="W13" s="29"/>
      <c r="X13" s="2"/>
      <c r="Y13" s="2"/>
      <c r="Z13" s="30"/>
      <c r="AA13" s="319"/>
    </row>
    <row r="14" spans="1:27" ht="11.65" customHeight="1" x14ac:dyDescent="0.15">
      <c r="A14" s="376">
        <v>71</v>
      </c>
      <c r="B14" s="187" t="str">
        <f>IF(C14="","",IF(ISERROR(VLOOKUP(C14,リスト!$L:$M,2,0)),"",VLOOKUP(C14,リスト!$L:$M,2,0)))</f>
        <v/>
      </c>
      <c r="C14" s="369"/>
      <c r="D14" s="367"/>
      <c r="E14" s="365"/>
      <c r="F14" s="363"/>
      <c r="G14" s="359"/>
      <c r="H14" s="371"/>
      <c r="I14" s="372"/>
      <c r="J14" s="361" t="str">
        <f t="shared" ref="J14" si="0">IF(ISERROR(H14/G14),"",H14/G14)</f>
        <v/>
      </c>
      <c r="K14" s="359"/>
      <c r="L14" s="371"/>
      <c r="M14" s="372"/>
      <c r="N14" s="361" t="str">
        <f t="shared" ref="N14" si="1">IF(ISERROR(L14/K14),"",L14/K14)</f>
        <v/>
      </c>
      <c r="O14" s="359"/>
      <c r="P14" s="371"/>
      <c r="Q14" s="372"/>
      <c r="R14" s="361" t="str">
        <f>IF(ISERROR(P14/O14),"",P14/O14)</f>
        <v/>
      </c>
      <c r="S14" s="359"/>
      <c r="T14" s="371"/>
      <c r="U14" s="372"/>
      <c r="V14" s="361" t="str">
        <f t="shared" ref="V14" si="2">IF(ISERROR(T14/S14),"",T14/S14)</f>
        <v/>
      </c>
      <c r="W14" s="371"/>
      <c r="X14" s="377"/>
      <c r="Y14" s="377"/>
      <c r="Z14" s="372"/>
      <c r="AA14" s="173"/>
    </row>
    <row r="15" spans="1:27" s="177" customFormat="1" ht="11.65" customHeight="1" x14ac:dyDescent="0.15">
      <c r="A15" s="376"/>
      <c r="B15" s="188" t="str">
        <f>IF(C14="","",IF(ISERROR(VLOOKUP(C14,リスト!$N:$O,2,0)),"",VLOOKUP(C14,リスト!$N:$O,2,0)))</f>
        <v/>
      </c>
      <c r="C15" s="370"/>
      <c r="D15" s="368"/>
      <c r="E15" s="366"/>
      <c r="F15" s="364"/>
      <c r="G15" s="360"/>
      <c r="H15" s="373"/>
      <c r="I15" s="374"/>
      <c r="J15" s="362"/>
      <c r="K15" s="360"/>
      <c r="L15" s="373"/>
      <c r="M15" s="374"/>
      <c r="N15" s="362"/>
      <c r="O15" s="360"/>
      <c r="P15" s="373"/>
      <c r="Q15" s="374"/>
      <c r="R15" s="362"/>
      <c r="S15" s="360"/>
      <c r="T15" s="373"/>
      <c r="U15" s="374"/>
      <c r="V15" s="362"/>
      <c r="W15" s="373"/>
      <c r="X15" s="378"/>
      <c r="Y15" s="378"/>
      <c r="Z15" s="374"/>
      <c r="AA15" s="174"/>
    </row>
    <row r="16" spans="1:27" ht="11.65" customHeight="1" x14ac:dyDescent="0.15">
      <c r="A16" s="376">
        <v>72</v>
      </c>
      <c r="B16" s="187" t="str">
        <f>IF(C16="","",IF(ISERROR(VLOOKUP(C16,リスト!$L:$M,2,0)),"",VLOOKUP(C16,リスト!$L:$M,2,0)))</f>
        <v/>
      </c>
      <c r="C16" s="369"/>
      <c r="D16" s="367"/>
      <c r="E16" s="365"/>
      <c r="F16" s="363"/>
      <c r="G16" s="359"/>
      <c r="H16" s="371"/>
      <c r="I16" s="372"/>
      <c r="J16" s="361" t="str">
        <f t="shared" ref="J16" si="3">IF(ISERROR(H16/G16),"",H16/G16)</f>
        <v/>
      </c>
      <c r="K16" s="359"/>
      <c r="L16" s="371"/>
      <c r="M16" s="372"/>
      <c r="N16" s="361" t="str">
        <f t="shared" ref="N16" si="4">IF(ISERROR(L16/K16),"",L16/K16)</f>
        <v/>
      </c>
      <c r="O16" s="359"/>
      <c r="P16" s="371"/>
      <c r="Q16" s="372"/>
      <c r="R16" s="361" t="str">
        <f>IF(ISERROR(P16/O16),"",P16/O16)</f>
        <v/>
      </c>
      <c r="S16" s="359"/>
      <c r="T16" s="371"/>
      <c r="U16" s="372"/>
      <c r="V16" s="361" t="str">
        <f t="shared" ref="V16" si="5">IF(ISERROR(T16/S16),"",T16/S16)</f>
        <v/>
      </c>
      <c r="W16" s="371"/>
      <c r="X16" s="377"/>
      <c r="Y16" s="377"/>
      <c r="Z16" s="372"/>
      <c r="AA16" s="173"/>
    </row>
    <row r="17" spans="1:27" s="177" customFormat="1" ht="11.65" customHeight="1" x14ac:dyDescent="0.15">
      <c r="A17" s="376"/>
      <c r="B17" s="188" t="str">
        <f>IF(C16="","",IF(ISERROR(VLOOKUP(C16,リスト!$N:$O,2,0)),"",VLOOKUP(C16,リスト!$N:$O,2,0)))</f>
        <v/>
      </c>
      <c r="C17" s="370"/>
      <c r="D17" s="368"/>
      <c r="E17" s="366"/>
      <c r="F17" s="364"/>
      <c r="G17" s="360"/>
      <c r="H17" s="373"/>
      <c r="I17" s="374"/>
      <c r="J17" s="362"/>
      <c r="K17" s="360"/>
      <c r="L17" s="373"/>
      <c r="M17" s="374"/>
      <c r="N17" s="362"/>
      <c r="O17" s="360"/>
      <c r="P17" s="373"/>
      <c r="Q17" s="374"/>
      <c r="R17" s="362"/>
      <c r="S17" s="360"/>
      <c r="T17" s="373"/>
      <c r="U17" s="374"/>
      <c r="V17" s="362"/>
      <c r="W17" s="373"/>
      <c r="X17" s="378"/>
      <c r="Y17" s="378"/>
      <c r="Z17" s="374"/>
      <c r="AA17" s="174"/>
    </row>
    <row r="18" spans="1:27" ht="11.65" customHeight="1" x14ac:dyDescent="0.15">
      <c r="A18" s="376">
        <v>73</v>
      </c>
      <c r="B18" s="187" t="str">
        <f>IF(C18="","",IF(ISERROR(VLOOKUP(C18,リスト!$L:$M,2,0)),"",VLOOKUP(C18,リスト!$L:$M,2,0)))</f>
        <v/>
      </c>
      <c r="C18" s="369"/>
      <c r="D18" s="367"/>
      <c r="E18" s="365"/>
      <c r="F18" s="363"/>
      <c r="G18" s="359"/>
      <c r="H18" s="371"/>
      <c r="I18" s="372"/>
      <c r="J18" s="361" t="str">
        <f t="shared" ref="J18" si="6">IF(ISERROR(H18/G18),"",H18/G18)</f>
        <v/>
      </c>
      <c r="K18" s="359"/>
      <c r="L18" s="371"/>
      <c r="M18" s="372"/>
      <c r="N18" s="361" t="str">
        <f t="shared" ref="N18" si="7">IF(ISERROR(L18/K18),"",L18/K18)</f>
        <v/>
      </c>
      <c r="O18" s="359"/>
      <c r="P18" s="371"/>
      <c r="Q18" s="372"/>
      <c r="R18" s="361" t="str">
        <f>IF(ISERROR(P18/O18),"",P18/O18)</f>
        <v/>
      </c>
      <c r="S18" s="359"/>
      <c r="T18" s="371"/>
      <c r="U18" s="372"/>
      <c r="V18" s="361" t="str">
        <f t="shared" ref="V18" si="8">IF(ISERROR(T18/S18),"",T18/S18)</f>
        <v/>
      </c>
      <c r="W18" s="371"/>
      <c r="X18" s="377"/>
      <c r="Y18" s="377"/>
      <c r="Z18" s="372"/>
      <c r="AA18" s="173"/>
    </row>
    <row r="19" spans="1:27" s="177" customFormat="1" ht="11.65" customHeight="1" x14ac:dyDescent="0.15">
      <c r="A19" s="376"/>
      <c r="B19" s="188" t="str">
        <f>IF(C18="","",IF(ISERROR(VLOOKUP(C18,リスト!$N:$O,2,0)),"",VLOOKUP(C18,リスト!$N:$O,2,0)))</f>
        <v/>
      </c>
      <c r="C19" s="370"/>
      <c r="D19" s="368"/>
      <c r="E19" s="366"/>
      <c r="F19" s="364"/>
      <c r="G19" s="360"/>
      <c r="H19" s="373"/>
      <c r="I19" s="374"/>
      <c r="J19" s="362"/>
      <c r="K19" s="360"/>
      <c r="L19" s="373"/>
      <c r="M19" s="374"/>
      <c r="N19" s="362"/>
      <c r="O19" s="360"/>
      <c r="P19" s="373"/>
      <c r="Q19" s="374"/>
      <c r="R19" s="362"/>
      <c r="S19" s="360"/>
      <c r="T19" s="373"/>
      <c r="U19" s="374"/>
      <c r="V19" s="362"/>
      <c r="W19" s="373"/>
      <c r="X19" s="378"/>
      <c r="Y19" s="378"/>
      <c r="Z19" s="374"/>
      <c r="AA19" s="174"/>
    </row>
    <row r="20" spans="1:27" ht="11.65" customHeight="1" x14ac:dyDescent="0.15">
      <c r="A20" s="376">
        <v>74</v>
      </c>
      <c r="B20" s="187" t="str">
        <f>IF(C20="","",IF(ISERROR(VLOOKUP(C20,リスト!$L:$M,2,0)),"",VLOOKUP(C20,リスト!$L:$M,2,0)))</f>
        <v/>
      </c>
      <c r="C20" s="369"/>
      <c r="D20" s="367"/>
      <c r="E20" s="365"/>
      <c r="F20" s="363"/>
      <c r="G20" s="359"/>
      <c r="H20" s="371"/>
      <c r="I20" s="372"/>
      <c r="J20" s="361" t="str">
        <f t="shared" ref="J20" si="9">IF(ISERROR(H20/G20),"",H20/G20)</f>
        <v/>
      </c>
      <c r="K20" s="359"/>
      <c r="L20" s="371"/>
      <c r="M20" s="372"/>
      <c r="N20" s="361" t="str">
        <f t="shared" ref="N20" si="10">IF(ISERROR(L20/K20),"",L20/K20)</f>
        <v/>
      </c>
      <c r="O20" s="359"/>
      <c r="P20" s="371"/>
      <c r="Q20" s="372"/>
      <c r="R20" s="361" t="str">
        <f>IF(ISERROR(P20/O20),"",P20/O20)</f>
        <v/>
      </c>
      <c r="S20" s="359"/>
      <c r="T20" s="371"/>
      <c r="U20" s="372"/>
      <c r="V20" s="361" t="str">
        <f t="shared" ref="V20" si="11">IF(ISERROR(T20/S20),"",T20/S20)</f>
        <v/>
      </c>
      <c r="W20" s="371"/>
      <c r="X20" s="377"/>
      <c r="Y20" s="377"/>
      <c r="Z20" s="372"/>
      <c r="AA20" s="173"/>
    </row>
    <row r="21" spans="1:27" s="177" customFormat="1" ht="11.65" customHeight="1" x14ac:dyDescent="0.15">
      <c r="A21" s="376"/>
      <c r="B21" s="188" t="str">
        <f>IF(C20="","",IF(ISERROR(VLOOKUP(C20,リスト!$N:$O,2,0)),"",VLOOKUP(C20,リスト!$N:$O,2,0)))</f>
        <v/>
      </c>
      <c r="C21" s="370"/>
      <c r="D21" s="368"/>
      <c r="E21" s="366"/>
      <c r="F21" s="364"/>
      <c r="G21" s="360"/>
      <c r="H21" s="373"/>
      <c r="I21" s="374"/>
      <c r="J21" s="362"/>
      <c r="K21" s="360"/>
      <c r="L21" s="373"/>
      <c r="M21" s="374"/>
      <c r="N21" s="362"/>
      <c r="O21" s="360"/>
      <c r="P21" s="373"/>
      <c r="Q21" s="374"/>
      <c r="R21" s="362"/>
      <c r="S21" s="360"/>
      <c r="T21" s="373"/>
      <c r="U21" s="374"/>
      <c r="V21" s="362"/>
      <c r="W21" s="373"/>
      <c r="X21" s="378"/>
      <c r="Y21" s="378"/>
      <c r="Z21" s="374"/>
      <c r="AA21" s="174"/>
    </row>
    <row r="22" spans="1:27" ht="11.65" customHeight="1" x14ac:dyDescent="0.15">
      <c r="A22" s="376">
        <v>75</v>
      </c>
      <c r="B22" s="187" t="str">
        <f>IF(C22="","",IF(ISERROR(VLOOKUP(C22,リスト!$L:$M,2,0)),"",VLOOKUP(C22,リスト!$L:$M,2,0)))</f>
        <v/>
      </c>
      <c r="C22" s="369"/>
      <c r="D22" s="367"/>
      <c r="E22" s="365"/>
      <c r="F22" s="363"/>
      <c r="G22" s="359"/>
      <c r="H22" s="371"/>
      <c r="I22" s="372"/>
      <c r="J22" s="361" t="str">
        <f t="shared" ref="J22" si="12">IF(ISERROR(H22/G22),"",H22/G22)</f>
        <v/>
      </c>
      <c r="K22" s="359"/>
      <c r="L22" s="371"/>
      <c r="M22" s="372"/>
      <c r="N22" s="361" t="str">
        <f t="shared" ref="N22" si="13">IF(ISERROR(L22/K22),"",L22/K22)</f>
        <v/>
      </c>
      <c r="O22" s="359"/>
      <c r="P22" s="371"/>
      <c r="Q22" s="372"/>
      <c r="R22" s="361" t="str">
        <f>IF(ISERROR(P22/O22),"",P22/O22)</f>
        <v/>
      </c>
      <c r="S22" s="359"/>
      <c r="T22" s="371"/>
      <c r="U22" s="372"/>
      <c r="V22" s="361" t="str">
        <f t="shared" ref="V22" si="14">IF(ISERROR(T22/S22),"",T22/S22)</f>
        <v/>
      </c>
      <c r="W22" s="371"/>
      <c r="X22" s="377"/>
      <c r="Y22" s="377"/>
      <c r="Z22" s="372"/>
      <c r="AA22" s="173"/>
    </row>
    <row r="23" spans="1:27" s="177" customFormat="1" ht="11.65" customHeight="1" x14ac:dyDescent="0.15">
      <c r="A23" s="376"/>
      <c r="B23" s="188" t="str">
        <f>IF(C22="","",IF(ISERROR(VLOOKUP(C22,リスト!$N:$O,2,0)),"",VLOOKUP(C22,リスト!$N:$O,2,0)))</f>
        <v/>
      </c>
      <c r="C23" s="370"/>
      <c r="D23" s="368"/>
      <c r="E23" s="366"/>
      <c r="F23" s="364"/>
      <c r="G23" s="360"/>
      <c r="H23" s="373"/>
      <c r="I23" s="374"/>
      <c r="J23" s="362"/>
      <c r="K23" s="360"/>
      <c r="L23" s="373"/>
      <c r="M23" s="374"/>
      <c r="N23" s="362"/>
      <c r="O23" s="360"/>
      <c r="P23" s="373"/>
      <c r="Q23" s="374"/>
      <c r="R23" s="362"/>
      <c r="S23" s="360"/>
      <c r="T23" s="373"/>
      <c r="U23" s="374"/>
      <c r="V23" s="362"/>
      <c r="W23" s="373"/>
      <c r="X23" s="378"/>
      <c r="Y23" s="378"/>
      <c r="Z23" s="374"/>
      <c r="AA23" s="174"/>
    </row>
    <row r="24" spans="1:27" ht="11.65" customHeight="1" x14ac:dyDescent="0.15">
      <c r="A24" s="376">
        <v>76</v>
      </c>
      <c r="B24" s="187" t="str">
        <f>IF(C24="","",IF(ISERROR(VLOOKUP(C24,リスト!$L:$M,2,0)),"",VLOOKUP(C24,リスト!$L:$M,2,0)))</f>
        <v/>
      </c>
      <c r="C24" s="369"/>
      <c r="D24" s="367"/>
      <c r="E24" s="365"/>
      <c r="F24" s="363"/>
      <c r="G24" s="359"/>
      <c r="H24" s="371"/>
      <c r="I24" s="372"/>
      <c r="J24" s="361" t="str">
        <f t="shared" ref="J24" si="15">IF(ISERROR(H24/G24),"",H24/G24)</f>
        <v/>
      </c>
      <c r="K24" s="359"/>
      <c r="L24" s="371"/>
      <c r="M24" s="372"/>
      <c r="N24" s="361" t="str">
        <f t="shared" ref="N24" si="16">IF(ISERROR(L24/K24),"",L24/K24)</f>
        <v/>
      </c>
      <c r="O24" s="359"/>
      <c r="P24" s="371"/>
      <c r="Q24" s="372"/>
      <c r="R24" s="361" t="str">
        <f>IF(ISERROR(P24/O24),"",P24/O24)</f>
        <v/>
      </c>
      <c r="S24" s="359"/>
      <c r="T24" s="371"/>
      <c r="U24" s="372"/>
      <c r="V24" s="361" t="str">
        <f t="shared" ref="V24" si="17">IF(ISERROR(T24/S24),"",T24/S24)</f>
        <v/>
      </c>
      <c r="W24" s="371"/>
      <c r="X24" s="377"/>
      <c r="Y24" s="377"/>
      <c r="Z24" s="372"/>
      <c r="AA24" s="173"/>
    </row>
    <row r="25" spans="1:27" s="177" customFormat="1" ht="11.65" customHeight="1" x14ac:dyDescent="0.15">
      <c r="A25" s="376"/>
      <c r="B25" s="188" t="str">
        <f>IF(C24="","",IF(ISERROR(VLOOKUP(C24,リスト!$N:$O,2,0)),"",VLOOKUP(C24,リスト!$N:$O,2,0)))</f>
        <v/>
      </c>
      <c r="C25" s="370"/>
      <c r="D25" s="368"/>
      <c r="E25" s="366"/>
      <c r="F25" s="364"/>
      <c r="G25" s="360"/>
      <c r="H25" s="373"/>
      <c r="I25" s="374"/>
      <c r="J25" s="362"/>
      <c r="K25" s="360"/>
      <c r="L25" s="373"/>
      <c r="M25" s="374"/>
      <c r="N25" s="362"/>
      <c r="O25" s="360"/>
      <c r="P25" s="373"/>
      <c r="Q25" s="374"/>
      <c r="R25" s="362"/>
      <c r="S25" s="360"/>
      <c r="T25" s="373"/>
      <c r="U25" s="374"/>
      <c r="V25" s="362"/>
      <c r="W25" s="373"/>
      <c r="X25" s="378"/>
      <c r="Y25" s="378"/>
      <c r="Z25" s="374"/>
      <c r="AA25" s="174"/>
    </row>
    <row r="26" spans="1:27" ht="11.65" customHeight="1" x14ac:dyDescent="0.15">
      <c r="A26" s="376">
        <v>77</v>
      </c>
      <c r="B26" s="187" t="str">
        <f>IF(C26="","",IF(ISERROR(VLOOKUP(C26,リスト!$L:$M,2,0)),"",VLOOKUP(C26,リスト!$L:$M,2,0)))</f>
        <v/>
      </c>
      <c r="C26" s="369"/>
      <c r="D26" s="367"/>
      <c r="E26" s="365"/>
      <c r="F26" s="363"/>
      <c r="G26" s="359"/>
      <c r="H26" s="371"/>
      <c r="I26" s="372"/>
      <c r="J26" s="361" t="str">
        <f t="shared" ref="J26" si="18">IF(ISERROR(H26/G26),"",H26/G26)</f>
        <v/>
      </c>
      <c r="K26" s="359"/>
      <c r="L26" s="371"/>
      <c r="M26" s="372"/>
      <c r="N26" s="361" t="str">
        <f t="shared" ref="N26" si="19">IF(ISERROR(L26/K26),"",L26/K26)</f>
        <v/>
      </c>
      <c r="O26" s="359"/>
      <c r="P26" s="371"/>
      <c r="Q26" s="372"/>
      <c r="R26" s="361" t="str">
        <f>IF(ISERROR(P26/O26),"",P26/O26)</f>
        <v/>
      </c>
      <c r="S26" s="359"/>
      <c r="T26" s="371"/>
      <c r="U26" s="372"/>
      <c r="V26" s="361" t="str">
        <f t="shared" ref="V26" si="20">IF(ISERROR(T26/S26),"",T26/S26)</f>
        <v/>
      </c>
      <c r="W26" s="371"/>
      <c r="X26" s="377"/>
      <c r="Y26" s="377"/>
      <c r="Z26" s="372"/>
      <c r="AA26" s="173"/>
    </row>
    <row r="27" spans="1:27" s="177" customFormat="1" ht="11.65" customHeight="1" x14ac:dyDescent="0.15">
      <c r="A27" s="376"/>
      <c r="B27" s="188" t="str">
        <f>IF(C26="","",IF(ISERROR(VLOOKUP(C26,リスト!$N:$O,2,0)),"",VLOOKUP(C26,リスト!$N:$O,2,0)))</f>
        <v/>
      </c>
      <c r="C27" s="370"/>
      <c r="D27" s="368"/>
      <c r="E27" s="366"/>
      <c r="F27" s="364"/>
      <c r="G27" s="360"/>
      <c r="H27" s="373"/>
      <c r="I27" s="374"/>
      <c r="J27" s="362"/>
      <c r="K27" s="360"/>
      <c r="L27" s="373"/>
      <c r="M27" s="374"/>
      <c r="N27" s="362"/>
      <c r="O27" s="360"/>
      <c r="P27" s="373"/>
      <c r="Q27" s="374"/>
      <c r="R27" s="362"/>
      <c r="S27" s="360"/>
      <c r="T27" s="373"/>
      <c r="U27" s="374"/>
      <c r="V27" s="362"/>
      <c r="W27" s="373"/>
      <c r="X27" s="378"/>
      <c r="Y27" s="378"/>
      <c r="Z27" s="374"/>
      <c r="AA27" s="174"/>
    </row>
    <row r="28" spans="1:27" ht="11.65" customHeight="1" x14ac:dyDescent="0.15">
      <c r="A28" s="376">
        <v>78</v>
      </c>
      <c r="B28" s="187" t="str">
        <f>IF(C28="","",IF(ISERROR(VLOOKUP(C28,リスト!$L:$M,2,0)),"",VLOOKUP(C28,リスト!$L:$M,2,0)))</f>
        <v/>
      </c>
      <c r="C28" s="369"/>
      <c r="D28" s="367"/>
      <c r="E28" s="365"/>
      <c r="F28" s="363"/>
      <c r="G28" s="359"/>
      <c r="H28" s="371"/>
      <c r="I28" s="372"/>
      <c r="J28" s="361" t="str">
        <f t="shared" ref="J28" si="21">IF(ISERROR(H28/G28),"",H28/G28)</f>
        <v/>
      </c>
      <c r="K28" s="359"/>
      <c r="L28" s="371"/>
      <c r="M28" s="372"/>
      <c r="N28" s="361" t="str">
        <f t="shared" ref="N28" si="22">IF(ISERROR(L28/K28),"",L28/K28)</f>
        <v/>
      </c>
      <c r="O28" s="359"/>
      <c r="P28" s="371"/>
      <c r="Q28" s="372"/>
      <c r="R28" s="361" t="str">
        <f>IF(ISERROR(P28/O28),"",P28/O28)</f>
        <v/>
      </c>
      <c r="S28" s="359"/>
      <c r="T28" s="371"/>
      <c r="U28" s="372"/>
      <c r="V28" s="361" t="str">
        <f t="shared" ref="V28" si="23">IF(ISERROR(T28/S28),"",T28/S28)</f>
        <v/>
      </c>
      <c r="W28" s="371"/>
      <c r="X28" s="377"/>
      <c r="Y28" s="377"/>
      <c r="Z28" s="372"/>
      <c r="AA28" s="173"/>
    </row>
    <row r="29" spans="1:27" s="177" customFormat="1" ht="11.65" customHeight="1" x14ac:dyDescent="0.15">
      <c r="A29" s="376"/>
      <c r="B29" s="188" t="str">
        <f>IF(C28="","",IF(ISERROR(VLOOKUP(C28,リスト!$N:$O,2,0)),"",VLOOKUP(C28,リスト!$N:$O,2,0)))</f>
        <v/>
      </c>
      <c r="C29" s="370"/>
      <c r="D29" s="368"/>
      <c r="E29" s="366"/>
      <c r="F29" s="364"/>
      <c r="G29" s="360"/>
      <c r="H29" s="373"/>
      <c r="I29" s="374"/>
      <c r="J29" s="362"/>
      <c r="K29" s="360"/>
      <c r="L29" s="373"/>
      <c r="M29" s="374"/>
      <c r="N29" s="362"/>
      <c r="O29" s="360"/>
      <c r="P29" s="373"/>
      <c r="Q29" s="374"/>
      <c r="R29" s="362"/>
      <c r="S29" s="360"/>
      <c r="T29" s="373"/>
      <c r="U29" s="374"/>
      <c r="V29" s="362"/>
      <c r="W29" s="373"/>
      <c r="X29" s="378"/>
      <c r="Y29" s="378"/>
      <c r="Z29" s="374"/>
      <c r="AA29" s="174"/>
    </row>
    <row r="30" spans="1:27" ht="11.65" customHeight="1" x14ac:dyDescent="0.15">
      <c r="A30" s="376">
        <v>79</v>
      </c>
      <c r="B30" s="187" t="str">
        <f>IF(C30="","",IF(ISERROR(VLOOKUP(C30,リスト!$L:$M,2,0)),"",VLOOKUP(C30,リスト!$L:$M,2,0)))</f>
        <v/>
      </c>
      <c r="C30" s="369"/>
      <c r="D30" s="367"/>
      <c r="E30" s="365"/>
      <c r="F30" s="363"/>
      <c r="G30" s="359"/>
      <c r="H30" s="371"/>
      <c r="I30" s="372"/>
      <c r="J30" s="361" t="str">
        <f t="shared" ref="J30" si="24">IF(ISERROR(H30/G30),"",H30/G30)</f>
        <v/>
      </c>
      <c r="K30" s="359"/>
      <c r="L30" s="371"/>
      <c r="M30" s="372"/>
      <c r="N30" s="361" t="str">
        <f t="shared" ref="N30" si="25">IF(ISERROR(L30/K30),"",L30/K30)</f>
        <v/>
      </c>
      <c r="O30" s="359"/>
      <c r="P30" s="371"/>
      <c r="Q30" s="372"/>
      <c r="R30" s="361" t="str">
        <f>IF(ISERROR(P30/O30),"",P30/O30)</f>
        <v/>
      </c>
      <c r="S30" s="359"/>
      <c r="T30" s="371"/>
      <c r="U30" s="372"/>
      <c r="V30" s="361" t="str">
        <f t="shared" ref="V30" si="26">IF(ISERROR(T30/S30),"",T30/S30)</f>
        <v/>
      </c>
      <c r="W30" s="371"/>
      <c r="X30" s="377"/>
      <c r="Y30" s="377"/>
      <c r="Z30" s="372"/>
      <c r="AA30" s="173"/>
    </row>
    <row r="31" spans="1:27" s="177" customFormat="1" ht="11.65" customHeight="1" x14ac:dyDescent="0.15">
      <c r="A31" s="376"/>
      <c r="B31" s="188" t="str">
        <f>IF(C30="","",IF(ISERROR(VLOOKUP(C30,リスト!$N:$O,2,0)),"",VLOOKUP(C30,リスト!$N:$O,2,0)))</f>
        <v/>
      </c>
      <c r="C31" s="370"/>
      <c r="D31" s="368"/>
      <c r="E31" s="366"/>
      <c r="F31" s="364"/>
      <c r="G31" s="360"/>
      <c r="H31" s="373"/>
      <c r="I31" s="374"/>
      <c r="J31" s="362"/>
      <c r="K31" s="360"/>
      <c r="L31" s="373"/>
      <c r="M31" s="374"/>
      <c r="N31" s="362"/>
      <c r="O31" s="360"/>
      <c r="P31" s="373"/>
      <c r="Q31" s="374"/>
      <c r="R31" s="362"/>
      <c r="S31" s="360"/>
      <c r="T31" s="373"/>
      <c r="U31" s="374"/>
      <c r="V31" s="362"/>
      <c r="W31" s="373"/>
      <c r="X31" s="378"/>
      <c r="Y31" s="378"/>
      <c r="Z31" s="374"/>
      <c r="AA31" s="174"/>
    </row>
    <row r="32" spans="1:27" ht="11.65" customHeight="1" x14ac:dyDescent="0.15">
      <c r="A32" s="376">
        <v>80</v>
      </c>
      <c r="B32" s="187" t="str">
        <f>IF(C32="","",IF(ISERROR(VLOOKUP(C32,リスト!$L:$M,2,0)),"",VLOOKUP(C32,リスト!$L:$M,2,0)))</f>
        <v/>
      </c>
      <c r="C32" s="369"/>
      <c r="D32" s="367"/>
      <c r="E32" s="365"/>
      <c r="F32" s="363"/>
      <c r="G32" s="359"/>
      <c r="H32" s="371"/>
      <c r="I32" s="372"/>
      <c r="J32" s="361" t="str">
        <f t="shared" ref="J32" si="27">IF(ISERROR(H32/G32),"",H32/G32)</f>
        <v/>
      </c>
      <c r="K32" s="359"/>
      <c r="L32" s="371"/>
      <c r="M32" s="372"/>
      <c r="N32" s="361" t="str">
        <f t="shared" ref="N32" si="28">IF(ISERROR(L32/K32),"",L32/K32)</f>
        <v/>
      </c>
      <c r="O32" s="359"/>
      <c r="P32" s="371"/>
      <c r="Q32" s="372"/>
      <c r="R32" s="361" t="str">
        <f>IF(ISERROR(P32/O32),"",P32/O32)</f>
        <v/>
      </c>
      <c r="S32" s="359"/>
      <c r="T32" s="371"/>
      <c r="U32" s="372"/>
      <c r="V32" s="361" t="str">
        <f t="shared" ref="V32" si="29">IF(ISERROR(T32/S32),"",T32/S32)</f>
        <v/>
      </c>
      <c r="W32" s="371"/>
      <c r="X32" s="377"/>
      <c r="Y32" s="377"/>
      <c r="Z32" s="372"/>
      <c r="AA32" s="173"/>
    </row>
    <row r="33" spans="1:27" s="177" customFormat="1" ht="11.65" customHeight="1" x14ac:dyDescent="0.15">
      <c r="A33" s="376"/>
      <c r="B33" s="188" t="str">
        <f>IF(C32="","",IF(ISERROR(VLOOKUP(C32,リスト!$N:$O,2,0)),"",VLOOKUP(C32,リスト!$N:$O,2,0)))</f>
        <v/>
      </c>
      <c r="C33" s="370"/>
      <c r="D33" s="368"/>
      <c r="E33" s="366"/>
      <c r="F33" s="364"/>
      <c r="G33" s="360"/>
      <c r="H33" s="373"/>
      <c r="I33" s="374"/>
      <c r="J33" s="362"/>
      <c r="K33" s="360"/>
      <c r="L33" s="373"/>
      <c r="M33" s="374"/>
      <c r="N33" s="362"/>
      <c r="O33" s="360"/>
      <c r="P33" s="373"/>
      <c r="Q33" s="374"/>
      <c r="R33" s="362"/>
      <c r="S33" s="360"/>
      <c r="T33" s="373"/>
      <c r="U33" s="374"/>
      <c r="V33" s="362"/>
      <c r="W33" s="373"/>
      <c r="X33" s="378"/>
      <c r="Y33" s="378"/>
      <c r="Z33" s="374"/>
      <c r="AA33" s="174"/>
    </row>
    <row r="34" spans="1:27" ht="11.65" customHeight="1" x14ac:dyDescent="0.15">
      <c r="A34" s="376">
        <v>81</v>
      </c>
      <c r="B34" s="187" t="str">
        <f>IF(C34="","",IF(ISERROR(VLOOKUP(C34,リスト!$L:$M,2,0)),"",VLOOKUP(C34,リスト!$L:$M,2,0)))</f>
        <v/>
      </c>
      <c r="C34" s="369"/>
      <c r="D34" s="367"/>
      <c r="E34" s="365"/>
      <c r="F34" s="363"/>
      <c r="G34" s="359"/>
      <c r="H34" s="371"/>
      <c r="I34" s="372"/>
      <c r="J34" s="361" t="str">
        <f t="shared" ref="J34" si="30">IF(ISERROR(H34/G34),"",H34/G34)</f>
        <v/>
      </c>
      <c r="K34" s="359"/>
      <c r="L34" s="371"/>
      <c r="M34" s="372"/>
      <c r="N34" s="361" t="str">
        <f t="shared" ref="N34" si="31">IF(ISERROR(L34/K34),"",L34/K34)</f>
        <v/>
      </c>
      <c r="O34" s="359"/>
      <c r="P34" s="371"/>
      <c r="Q34" s="372"/>
      <c r="R34" s="361" t="str">
        <f>IF(ISERROR(P34/O34),"",P34/O34)</f>
        <v/>
      </c>
      <c r="S34" s="359"/>
      <c r="T34" s="371"/>
      <c r="U34" s="372"/>
      <c r="V34" s="361" t="str">
        <f t="shared" ref="V34" si="32">IF(ISERROR(T34/S34),"",T34/S34)</f>
        <v/>
      </c>
      <c r="W34" s="371"/>
      <c r="X34" s="377"/>
      <c r="Y34" s="377"/>
      <c r="Z34" s="372"/>
      <c r="AA34" s="173"/>
    </row>
    <row r="35" spans="1:27" s="177" customFormat="1" ht="11.65" customHeight="1" x14ac:dyDescent="0.15">
      <c r="A35" s="376"/>
      <c r="B35" s="188" t="str">
        <f>IF(C34="","",IF(ISERROR(VLOOKUP(C34,リスト!$N:$O,2,0)),"",VLOOKUP(C34,リスト!$N:$O,2,0)))</f>
        <v/>
      </c>
      <c r="C35" s="370"/>
      <c r="D35" s="368"/>
      <c r="E35" s="366"/>
      <c r="F35" s="364"/>
      <c r="G35" s="360"/>
      <c r="H35" s="373"/>
      <c r="I35" s="374"/>
      <c r="J35" s="362"/>
      <c r="K35" s="360"/>
      <c r="L35" s="373"/>
      <c r="M35" s="374"/>
      <c r="N35" s="362"/>
      <c r="O35" s="360"/>
      <c r="P35" s="373"/>
      <c r="Q35" s="374"/>
      <c r="R35" s="362"/>
      <c r="S35" s="360"/>
      <c r="T35" s="373"/>
      <c r="U35" s="374"/>
      <c r="V35" s="362"/>
      <c r="W35" s="373"/>
      <c r="X35" s="378"/>
      <c r="Y35" s="378"/>
      <c r="Z35" s="374"/>
      <c r="AA35" s="174"/>
    </row>
    <row r="36" spans="1:27" ht="11.65" customHeight="1" x14ac:dyDescent="0.15">
      <c r="A36" s="376">
        <v>82</v>
      </c>
      <c r="B36" s="187" t="str">
        <f>IF(C36="","",IF(ISERROR(VLOOKUP(C36,リスト!$L:$M,2,0)),"",VLOOKUP(C36,リスト!$L:$M,2,0)))</f>
        <v/>
      </c>
      <c r="C36" s="369"/>
      <c r="D36" s="367"/>
      <c r="E36" s="365"/>
      <c r="F36" s="363"/>
      <c r="G36" s="359"/>
      <c r="H36" s="371"/>
      <c r="I36" s="372"/>
      <c r="J36" s="361" t="str">
        <f t="shared" ref="J36" si="33">IF(ISERROR(H36/G36),"",H36/G36)</f>
        <v/>
      </c>
      <c r="K36" s="359"/>
      <c r="L36" s="371"/>
      <c r="M36" s="372"/>
      <c r="N36" s="361" t="str">
        <f t="shared" ref="N36" si="34">IF(ISERROR(L36/K36),"",L36/K36)</f>
        <v/>
      </c>
      <c r="O36" s="359"/>
      <c r="P36" s="371"/>
      <c r="Q36" s="372"/>
      <c r="R36" s="361" t="str">
        <f>IF(ISERROR(P36/O36),"",P36/O36)</f>
        <v/>
      </c>
      <c r="S36" s="359"/>
      <c r="T36" s="371"/>
      <c r="U36" s="372"/>
      <c r="V36" s="361" t="str">
        <f t="shared" ref="V36" si="35">IF(ISERROR(T36/S36),"",T36/S36)</f>
        <v/>
      </c>
      <c r="W36" s="371"/>
      <c r="X36" s="377"/>
      <c r="Y36" s="377"/>
      <c r="Z36" s="372"/>
      <c r="AA36" s="173"/>
    </row>
    <row r="37" spans="1:27" s="177" customFormat="1" ht="11.65" customHeight="1" x14ac:dyDescent="0.15">
      <c r="A37" s="376"/>
      <c r="B37" s="188" t="str">
        <f>IF(C36="","",IF(ISERROR(VLOOKUP(C36,リスト!$N:$O,2,0)),"",VLOOKUP(C36,リスト!$N:$O,2,0)))</f>
        <v/>
      </c>
      <c r="C37" s="370"/>
      <c r="D37" s="368"/>
      <c r="E37" s="366"/>
      <c r="F37" s="364"/>
      <c r="G37" s="360"/>
      <c r="H37" s="373"/>
      <c r="I37" s="374"/>
      <c r="J37" s="362"/>
      <c r="K37" s="360"/>
      <c r="L37" s="373"/>
      <c r="M37" s="374"/>
      <c r="N37" s="362"/>
      <c r="O37" s="360"/>
      <c r="P37" s="373"/>
      <c r="Q37" s="374"/>
      <c r="R37" s="362"/>
      <c r="S37" s="360"/>
      <c r="T37" s="373"/>
      <c r="U37" s="374"/>
      <c r="V37" s="362"/>
      <c r="W37" s="373"/>
      <c r="X37" s="378"/>
      <c r="Y37" s="378"/>
      <c r="Z37" s="374"/>
      <c r="AA37" s="174"/>
    </row>
    <row r="38" spans="1:27" ht="11.65" customHeight="1" x14ac:dyDescent="0.15">
      <c r="A38" s="376">
        <v>83</v>
      </c>
      <c r="B38" s="187" t="str">
        <f>IF(C38="","",IF(ISERROR(VLOOKUP(C38,リスト!$L:$M,2,0)),"",VLOOKUP(C38,リスト!$L:$M,2,0)))</f>
        <v/>
      </c>
      <c r="C38" s="369"/>
      <c r="D38" s="367"/>
      <c r="E38" s="365"/>
      <c r="F38" s="363"/>
      <c r="G38" s="359"/>
      <c r="H38" s="371"/>
      <c r="I38" s="372"/>
      <c r="J38" s="361" t="str">
        <f t="shared" ref="J38" si="36">IF(ISERROR(H38/G38),"",H38/G38)</f>
        <v/>
      </c>
      <c r="K38" s="359"/>
      <c r="L38" s="371"/>
      <c r="M38" s="372"/>
      <c r="N38" s="361" t="str">
        <f t="shared" ref="N38" si="37">IF(ISERROR(L38/K38),"",L38/K38)</f>
        <v/>
      </c>
      <c r="O38" s="359"/>
      <c r="P38" s="371"/>
      <c r="Q38" s="372"/>
      <c r="R38" s="361" t="str">
        <f>IF(ISERROR(P38/O38),"",P38/O38)</f>
        <v/>
      </c>
      <c r="S38" s="359"/>
      <c r="T38" s="371"/>
      <c r="U38" s="372"/>
      <c r="V38" s="361" t="str">
        <f t="shared" ref="V38" si="38">IF(ISERROR(T38/S38),"",T38/S38)</f>
        <v/>
      </c>
      <c r="W38" s="371"/>
      <c r="X38" s="377"/>
      <c r="Y38" s="377"/>
      <c r="Z38" s="372"/>
      <c r="AA38" s="173"/>
    </row>
    <row r="39" spans="1:27" s="177" customFormat="1" ht="11.65" customHeight="1" x14ac:dyDescent="0.15">
      <c r="A39" s="376"/>
      <c r="B39" s="188" t="str">
        <f>IF(C38="","",IF(ISERROR(VLOOKUP(C38,リスト!$N:$O,2,0)),"",VLOOKUP(C38,リスト!$N:$O,2,0)))</f>
        <v/>
      </c>
      <c r="C39" s="370"/>
      <c r="D39" s="368"/>
      <c r="E39" s="366"/>
      <c r="F39" s="364"/>
      <c r="G39" s="360"/>
      <c r="H39" s="373"/>
      <c r="I39" s="374"/>
      <c r="J39" s="362"/>
      <c r="K39" s="360"/>
      <c r="L39" s="373"/>
      <c r="M39" s="374"/>
      <c r="N39" s="362"/>
      <c r="O39" s="360"/>
      <c r="P39" s="373"/>
      <c r="Q39" s="374"/>
      <c r="R39" s="362"/>
      <c r="S39" s="360"/>
      <c r="T39" s="373"/>
      <c r="U39" s="374"/>
      <c r="V39" s="362"/>
      <c r="W39" s="373"/>
      <c r="X39" s="378"/>
      <c r="Y39" s="378"/>
      <c r="Z39" s="374"/>
      <c r="AA39" s="174"/>
    </row>
    <row r="40" spans="1:27" ht="11.65" customHeight="1" x14ac:dyDescent="0.15">
      <c r="A40" s="376">
        <v>84</v>
      </c>
      <c r="B40" s="187" t="str">
        <f>IF(C40="","",IF(ISERROR(VLOOKUP(C40,リスト!$L:$M,2,0)),"",VLOOKUP(C40,リスト!$L:$M,2,0)))</f>
        <v/>
      </c>
      <c r="C40" s="369"/>
      <c r="D40" s="367"/>
      <c r="E40" s="365"/>
      <c r="F40" s="363"/>
      <c r="G40" s="359"/>
      <c r="H40" s="371"/>
      <c r="I40" s="372"/>
      <c r="J40" s="361" t="str">
        <f t="shared" ref="J40" si="39">IF(ISERROR(H40/G40),"",H40/G40)</f>
        <v/>
      </c>
      <c r="K40" s="359"/>
      <c r="L40" s="371"/>
      <c r="M40" s="372"/>
      <c r="N40" s="361" t="str">
        <f t="shared" ref="N40" si="40">IF(ISERROR(L40/K40),"",L40/K40)</f>
        <v/>
      </c>
      <c r="O40" s="359"/>
      <c r="P40" s="371"/>
      <c r="Q40" s="372"/>
      <c r="R40" s="361" t="str">
        <f>IF(ISERROR(P40/O40),"",P40/O40)</f>
        <v/>
      </c>
      <c r="S40" s="359"/>
      <c r="T40" s="371"/>
      <c r="U40" s="372"/>
      <c r="V40" s="361" t="str">
        <f t="shared" ref="V40" si="41">IF(ISERROR(T40/S40),"",T40/S40)</f>
        <v/>
      </c>
      <c r="W40" s="371"/>
      <c r="X40" s="377"/>
      <c r="Y40" s="377"/>
      <c r="Z40" s="372"/>
      <c r="AA40" s="173"/>
    </row>
    <row r="41" spans="1:27" s="177" customFormat="1" ht="11.65" customHeight="1" x14ac:dyDescent="0.15">
      <c r="A41" s="376"/>
      <c r="B41" s="188" t="str">
        <f>IF(C40="","",IF(ISERROR(VLOOKUP(C40,リスト!$N:$O,2,0)),"",VLOOKUP(C40,リスト!$N:$O,2,0)))</f>
        <v/>
      </c>
      <c r="C41" s="370"/>
      <c r="D41" s="368"/>
      <c r="E41" s="366"/>
      <c r="F41" s="364"/>
      <c r="G41" s="360"/>
      <c r="H41" s="373"/>
      <c r="I41" s="374"/>
      <c r="J41" s="362"/>
      <c r="K41" s="360"/>
      <c r="L41" s="373"/>
      <c r="M41" s="374"/>
      <c r="N41" s="362"/>
      <c r="O41" s="360"/>
      <c r="P41" s="373"/>
      <c r="Q41" s="374"/>
      <c r="R41" s="362"/>
      <c r="S41" s="360"/>
      <c r="T41" s="373"/>
      <c r="U41" s="374"/>
      <c r="V41" s="362"/>
      <c r="W41" s="373"/>
      <c r="X41" s="378"/>
      <c r="Y41" s="378"/>
      <c r="Z41" s="374"/>
      <c r="AA41" s="174"/>
    </row>
    <row r="42" spans="1:27" ht="11.65" customHeight="1" x14ac:dyDescent="0.15">
      <c r="A42" s="376">
        <v>85</v>
      </c>
      <c r="B42" s="187" t="str">
        <f>IF(C42="","",IF(ISERROR(VLOOKUP(C42,リスト!$L:$M,2,0)),"",VLOOKUP(C42,リスト!$L:$M,2,0)))</f>
        <v/>
      </c>
      <c r="C42" s="369"/>
      <c r="D42" s="367"/>
      <c r="E42" s="365"/>
      <c r="F42" s="363"/>
      <c r="G42" s="359"/>
      <c r="H42" s="371"/>
      <c r="I42" s="372"/>
      <c r="J42" s="361" t="str">
        <f t="shared" ref="J42" si="42">IF(ISERROR(H42/G42),"",H42/G42)</f>
        <v/>
      </c>
      <c r="K42" s="359"/>
      <c r="L42" s="371"/>
      <c r="M42" s="372"/>
      <c r="N42" s="361" t="str">
        <f t="shared" ref="N42" si="43">IF(ISERROR(L42/K42),"",L42/K42)</f>
        <v/>
      </c>
      <c r="O42" s="359"/>
      <c r="P42" s="371"/>
      <c r="Q42" s="372"/>
      <c r="R42" s="361" t="str">
        <f>IF(ISERROR(P42/O42),"",P42/O42)</f>
        <v/>
      </c>
      <c r="S42" s="359"/>
      <c r="T42" s="371"/>
      <c r="U42" s="372"/>
      <c r="V42" s="361" t="str">
        <f t="shared" ref="V42" si="44">IF(ISERROR(T42/S42),"",T42/S42)</f>
        <v/>
      </c>
      <c r="W42" s="371"/>
      <c r="X42" s="377"/>
      <c r="Y42" s="377"/>
      <c r="Z42" s="372"/>
      <c r="AA42" s="173"/>
    </row>
    <row r="43" spans="1:27" s="177" customFormat="1" ht="11.65" customHeight="1" x14ac:dyDescent="0.15">
      <c r="A43" s="376"/>
      <c r="B43" s="188" t="str">
        <f>IF(C42="","",IF(ISERROR(VLOOKUP(C42,リスト!$N:$O,2,0)),"",VLOOKUP(C42,リスト!$N:$O,2,0)))</f>
        <v/>
      </c>
      <c r="C43" s="370"/>
      <c r="D43" s="368"/>
      <c r="E43" s="366"/>
      <c r="F43" s="364"/>
      <c r="G43" s="360"/>
      <c r="H43" s="373"/>
      <c r="I43" s="374"/>
      <c r="J43" s="362"/>
      <c r="K43" s="360"/>
      <c r="L43" s="373"/>
      <c r="M43" s="374"/>
      <c r="N43" s="362"/>
      <c r="O43" s="360"/>
      <c r="P43" s="373"/>
      <c r="Q43" s="374"/>
      <c r="R43" s="362"/>
      <c r="S43" s="360"/>
      <c r="T43" s="373"/>
      <c r="U43" s="374"/>
      <c r="V43" s="362"/>
      <c r="W43" s="373"/>
      <c r="X43" s="378"/>
      <c r="Y43" s="378"/>
      <c r="Z43" s="374"/>
      <c r="AA43" s="174"/>
    </row>
    <row r="44" spans="1:27" ht="11.65" customHeight="1" x14ac:dyDescent="0.15">
      <c r="A44" s="376">
        <v>86</v>
      </c>
      <c r="B44" s="187" t="str">
        <f>IF(C44="","",IF(ISERROR(VLOOKUP(C44,リスト!$L:$M,2,0)),"",VLOOKUP(C44,リスト!$L:$M,2,0)))</f>
        <v/>
      </c>
      <c r="C44" s="369"/>
      <c r="D44" s="367"/>
      <c r="E44" s="365"/>
      <c r="F44" s="363"/>
      <c r="G44" s="359"/>
      <c r="H44" s="371"/>
      <c r="I44" s="372"/>
      <c r="J44" s="361" t="str">
        <f t="shared" ref="J44" si="45">IF(ISERROR(H44/G44),"",H44/G44)</f>
        <v/>
      </c>
      <c r="K44" s="359"/>
      <c r="L44" s="371"/>
      <c r="M44" s="372"/>
      <c r="N44" s="361" t="str">
        <f t="shared" ref="N44" si="46">IF(ISERROR(L44/K44),"",L44/K44)</f>
        <v/>
      </c>
      <c r="O44" s="359"/>
      <c r="P44" s="371"/>
      <c r="Q44" s="372"/>
      <c r="R44" s="361" t="str">
        <f>IF(ISERROR(P44/O44),"",P44/O44)</f>
        <v/>
      </c>
      <c r="S44" s="359"/>
      <c r="T44" s="371"/>
      <c r="U44" s="372"/>
      <c r="V44" s="361" t="str">
        <f t="shared" ref="V44" si="47">IF(ISERROR(T44/S44),"",T44/S44)</f>
        <v/>
      </c>
      <c r="W44" s="371"/>
      <c r="X44" s="377"/>
      <c r="Y44" s="377"/>
      <c r="Z44" s="372"/>
      <c r="AA44" s="173"/>
    </row>
    <row r="45" spans="1:27" s="177" customFormat="1" ht="11.65" customHeight="1" x14ac:dyDescent="0.15">
      <c r="A45" s="376"/>
      <c r="B45" s="188" t="str">
        <f>IF(C44="","",IF(ISERROR(VLOOKUP(C44,リスト!$N:$O,2,0)),"",VLOOKUP(C44,リスト!$N:$O,2,0)))</f>
        <v/>
      </c>
      <c r="C45" s="370"/>
      <c r="D45" s="368"/>
      <c r="E45" s="366"/>
      <c r="F45" s="364"/>
      <c r="G45" s="360"/>
      <c r="H45" s="373"/>
      <c r="I45" s="374"/>
      <c r="J45" s="362"/>
      <c r="K45" s="360"/>
      <c r="L45" s="373"/>
      <c r="M45" s="374"/>
      <c r="N45" s="362"/>
      <c r="O45" s="360"/>
      <c r="P45" s="373"/>
      <c r="Q45" s="374"/>
      <c r="R45" s="362"/>
      <c r="S45" s="360"/>
      <c r="T45" s="373"/>
      <c r="U45" s="374"/>
      <c r="V45" s="362"/>
      <c r="W45" s="373"/>
      <c r="X45" s="378"/>
      <c r="Y45" s="378"/>
      <c r="Z45" s="374"/>
      <c r="AA45" s="174"/>
    </row>
    <row r="46" spans="1:27" ht="11.65" customHeight="1" x14ac:dyDescent="0.15">
      <c r="A46" s="376">
        <v>87</v>
      </c>
      <c r="B46" s="187" t="str">
        <f>IF(C46="","",IF(ISERROR(VLOOKUP(C46,リスト!$L:$M,2,0)),"",VLOOKUP(C46,リスト!$L:$M,2,0)))</f>
        <v/>
      </c>
      <c r="C46" s="369"/>
      <c r="D46" s="367"/>
      <c r="E46" s="365"/>
      <c r="F46" s="363"/>
      <c r="G46" s="359"/>
      <c r="H46" s="371"/>
      <c r="I46" s="372"/>
      <c r="J46" s="361" t="str">
        <f t="shared" ref="J46" si="48">IF(ISERROR(H46/G46),"",H46/G46)</f>
        <v/>
      </c>
      <c r="K46" s="359"/>
      <c r="L46" s="371"/>
      <c r="M46" s="372"/>
      <c r="N46" s="361" t="str">
        <f t="shared" ref="N46" si="49">IF(ISERROR(L46/K46),"",L46/K46)</f>
        <v/>
      </c>
      <c r="O46" s="359"/>
      <c r="P46" s="371"/>
      <c r="Q46" s="372"/>
      <c r="R46" s="361" t="str">
        <f>IF(ISERROR(P46/O46),"",P46/O46)</f>
        <v/>
      </c>
      <c r="S46" s="359"/>
      <c r="T46" s="371"/>
      <c r="U46" s="372"/>
      <c r="V46" s="361" t="str">
        <f t="shared" ref="V46" si="50">IF(ISERROR(T46/S46),"",T46/S46)</f>
        <v/>
      </c>
      <c r="W46" s="371"/>
      <c r="X46" s="377"/>
      <c r="Y46" s="377"/>
      <c r="Z46" s="372"/>
      <c r="AA46" s="173"/>
    </row>
    <row r="47" spans="1:27" s="177" customFormat="1" ht="11.65" customHeight="1" x14ac:dyDescent="0.15">
      <c r="A47" s="376"/>
      <c r="B47" s="188" t="str">
        <f>IF(C46="","",IF(ISERROR(VLOOKUP(C46,リスト!$N:$O,2,0)),"",VLOOKUP(C46,リスト!$N:$O,2,0)))</f>
        <v/>
      </c>
      <c r="C47" s="370"/>
      <c r="D47" s="368"/>
      <c r="E47" s="366"/>
      <c r="F47" s="364"/>
      <c r="G47" s="360"/>
      <c r="H47" s="373"/>
      <c r="I47" s="374"/>
      <c r="J47" s="362"/>
      <c r="K47" s="360"/>
      <c r="L47" s="373"/>
      <c r="M47" s="374"/>
      <c r="N47" s="362"/>
      <c r="O47" s="360"/>
      <c r="P47" s="373"/>
      <c r="Q47" s="374"/>
      <c r="R47" s="362"/>
      <c r="S47" s="360"/>
      <c r="T47" s="373"/>
      <c r="U47" s="374"/>
      <c r="V47" s="362"/>
      <c r="W47" s="373"/>
      <c r="X47" s="378"/>
      <c r="Y47" s="378"/>
      <c r="Z47" s="374"/>
      <c r="AA47" s="174"/>
    </row>
    <row r="48" spans="1:27" ht="11.65" customHeight="1" x14ac:dyDescent="0.15">
      <c r="A48" s="376">
        <v>88</v>
      </c>
      <c r="B48" s="187" t="str">
        <f>IF(C48="","",IF(ISERROR(VLOOKUP(C48,リスト!$L:$M,2,0)),"",VLOOKUP(C48,リスト!$L:$M,2,0)))</f>
        <v/>
      </c>
      <c r="C48" s="369"/>
      <c r="D48" s="367"/>
      <c r="E48" s="365"/>
      <c r="F48" s="363"/>
      <c r="G48" s="359"/>
      <c r="H48" s="371"/>
      <c r="I48" s="372"/>
      <c r="J48" s="361" t="str">
        <f t="shared" ref="J48" si="51">IF(ISERROR(H48/G48),"",H48/G48)</f>
        <v/>
      </c>
      <c r="K48" s="359"/>
      <c r="L48" s="371"/>
      <c r="M48" s="372"/>
      <c r="N48" s="361" t="str">
        <f t="shared" ref="N48" si="52">IF(ISERROR(L48/K48),"",L48/K48)</f>
        <v/>
      </c>
      <c r="O48" s="359"/>
      <c r="P48" s="371"/>
      <c r="Q48" s="372"/>
      <c r="R48" s="361" t="str">
        <f>IF(ISERROR(P48/O48),"",P48/O48)</f>
        <v/>
      </c>
      <c r="S48" s="359"/>
      <c r="T48" s="371"/>
      <c r="U48" s="372"/>
      <c r="V48" s="361" t="str">
        <f t="shared" ref="V48" si="53">IF(ISERROR(T48/S48),"",T48/S48)</f>
        <v/>
      </c>
      <c r="W48" s="371"/>
      <c r="X48" s="377"/>
      <c r="Y48" s="377"/>
      <c r="Z48" s="372"/>
      <c r="AA48" s="173"/>
    </row>
    <row r="49" spans="1:28" s="177" customFormat="1" ht="11.65" customHeight="1" x14ac:dyDescent="0.15">
      <c r="A49" s="376"/>
      <c r="B49" s="188" t="str">
        <f>IF(C48="","",IF(ISERROR(VLOOKUP(C48,リスト!$N:$O,2,0)),"",VLOOKUP(C48,リスト!$N:$O,2,0)))</f>
        <v/>
      </c>
      <c r="C49" s="370"/>
      <c r="D49" s="368"/>
      <c r="E49" s="366"/>
      <c r="F49" s="364"/>
      <c r="G49" s="360"/>
      <c r="H49" s="373"/>
      <c r="I49" s="374"/>
      <c r="J49" s="362"/>
      <c r="K49" s="360"/>
      <c r="L49" s="373"/>
      <c r="M49" s="374"/>
      <c r="N49" s="362"/>
      <c r="O49" s="360"/>
      <c r="P49" s="373"/>
      <c r="Q49" s="374"/>
      <c r="R49" s="362"/>
      <c r="S49" s="360"/>
      <c r="T49" s="373"/>
      <c r="U49" s="374"/>
      <c r="V49" s="362"/>
      <c r="W49" s="373"/>
      <c r="X49" s="378"/>
      <c r="Y49" s="378"/>
      <c r="Z49" s="374"/>
      <c r="AA49" s="174"/>
    </row>
    <row r="50" spans="1:28" ht="11.65" customHeight="1" x14ac:dyDescent="0.15">
      <c r="A50" s="376">
        <v>89</v>
      </c>
      <c r="B50" s="187" t="str">
        <f>IF(C50="","",IF(ISERROR(VLOOKUP(C50,リスト!$L:$M,2,0)),"",VLOOKUP(C50,リスト!$L:$M,2,0)))</f>
        <v/>
      </c>
      <c r="C50" s="369"/>
      <c r="D50" s="367"/>
      <c r="E50" s="365"/>
      <c r="F50" s="363"/>
      <c r="G50" s="359"/>
      <c r="H50" s="371"/>
      <c r="I50" s="372"/>
      <c r="J50" s="361" t="str">
        <f t="shared" ref="J50" si="54">IF(ISERROR(H50/G50),"",H50/G50)</f>
        <v/>
      </c>
      <c r="K50" s="359"/>
      <c r="L50" s="371"/>
      <c r="M50" s="372"/>
      <c r="N50" s="361" t="str">
        <f t="shared" ref="N50" si="55">IF(ISERROR(L50/K50),"",L50/K50)</f>
        <v/>
      </c>
      <c r="O50" s="359"/>
      <c r="P50" s="371"/>
      <c r="Q50" s="372"/>
      <c r="R50" s="361" t="str">
        <f>IF(ISERROR(P50/O50),"",P50/O50)</f>
        <v/>
      </c>
      <c r="S50" s="359"/>
      <c r="T50" s="371"/>
      <c r="U50" s="372"/>
      <c r="V50" s="361" t="str">
        <f t="shared" ref="V50" si="56">IF(ISERROR(T50/S50),"",T50/S50)</f>
        <v/>
      </c>
      <c r="W50" s="371"/>
      <c r="X50" s="377"/>
      <c r="Y50" s="377"/>
      <c r="Z50" s="372"/>
      <c r="AA50" s="173"/>
    </row>
    <row r="51" spans="1:28" s="177" customFormat="1" ht="11.65" customHeight="1" x14ac:dyDescent="0.15">
      <c r="A51" s="376"/>
      <c r="B51" s="188" t="str">
        <f>IF(C50="","",IF(ISERROR(VLOOKUP(C50,リスト!$N:$O,2,0)),"",VLOOKUP(C50,リスト!$N:$O,2,0)))</f>
        <v/>
      </c>
      <c r="C51" s="370"/>
      <c r="D51" s="368"/>
      <c r="E51" s="366"/>
      <c r="F51" s="364"/>
      <c r="G51" s="360"/>
      <c r="H51" s="373"/>
      <c r="I51" s="374"/>
      <c r="J51" s="362"/>
      <c r="K51" s="360"/>
      <c r="L51" s="373"/>
      <c r="M51" s="374"/>
      <c r="N51" s="362"/>
      <c r="O51" s="360"/>
      <c r="P51" s="373"/>
      <c r="Q51" s="374"/>
      <c r="R51" s="362"/>
      <c r="S51" s="360"/>
      <c r="T51" s="373"/>
      <c r="U51" s="374"/>
      <c r="V51" s="362"/>
      <c r="W51" s="373"/>
      <c r="X51" s="378"/>
      <c r="Y51" s="378"/>
      <c r="Z51" s="374"/>
      <c r="AA51" s="174"/>
    </row>
    <row r="52" spans="1:28" ht="11.65" customHeight="1" x14ac:dyDescent="0.15">
      <c r="A52" s="376">
        <v>90</v>
      </c>
      <c r="B52" s="187" t="str">
        <f>IF(C52="","",IF(ISERROR(VLOOKUP(C52,リスト!$L:$M,2,0)),"",VLOOKUP(C52,リスト!$L:$M,2,0)))</f>
        <v/>
      </c>
      <c r="C52" s="369"/>
      <c r="D52" s="367"/>
      <c r="E52" s="365"/>
      <c r="F52" s="363"/>
      <c r="G52" s="359"/>
      <c r="H52" s="371"/>
      <c r="I52" s="372"/>
      <c r="J52" s="361" t="str">
        <f t="shared" ref="J52" si="57">IF(ISERROR(H52/G52),"",H52/G52)</f>
        <v/>
      </c>
      <c r="K52" s="359"/>
      <c r="L52" s="371"/>
      <c r="M52" s="372"/>
      <c r="N52" s="361" t="str">
        <f t="shared" ref="N52" si="58">IF(ISERROR(L52/K52),"",L52/K52)</f>
        <v/>
      </c>
      <c r="O52" s="359"/>
      <c r="P52" s="371"/>
      <c r="Q52" s="372"/>
      <c r="R52" s="361" t="str">
        <f>IF(ISERROR(P52/O52),"",P52/O52)</f>
        <v/>
      </c>
      <c r="S52" s="359"/>
      <c r="T52" s="371"/>
      <c r="U52" s="372"/>
      <c r="V52" s="361" t="str">
        <f t="shared" ref="V52" si="59">IF(ISERROR(T52/S52),"",T52/S52)</f>
        <v/>
      </c>
      <c r="W52" s="371"/>
      <c r="X52" s="377"/>
      <c r="Y52" s="377"/>
      <c r="Z52" s="372"/>
      <c r="AA52" s="173"/>
      <c r="AB52" s="76"/>
    </row>
    <row r="53" spans="1:28" s="177" customFormat="1" ht="11.65" customHeight="1" x14ac:dyDescent="0.15">
      <c r="A53" s="376"/>
      <c r="B53" s="188" t="str">
        <f>IF(C52="","",IF(ISERROR(VLOOKUP(C52,リスト!$N:$O,2,0)),"",VLOOKUP(C52,リスト!$N:$O,2,0)))</f>
        <v/>
      </c>
      <c r="C53" s="370"/>
      <c r="D53" s="368"/>
      <c r="E53" s="366"/>
      <c r="F53" s="364"/>
      <c r="G53" s="360"/>
      <c r="H53" s="373"/>
      <c r="I53" s="374"/>
      <c r="J53" s="362"/>
      <c r="K53" s="360"/>
      <c r="L53" s="373"/>
      <c r="M53" s="374"/>
      <c r="N53" s="362"/>
      <c r="O53" s="360"/>
      <c r="P53" s="373"/>
      <c r="Q53" s="374"/>
      <c r="R53" s="362"/>
      <c r="S53" s="360"/>
      <c r="T53" s="373"/>
      <c r="U53" s="374"/>
      <c r="V53" s="362"/>
      <c r="W53" s="373"/>
      <c r="X53" s="378"/>
      <c r="Y53" s="378"/>
      <c r="Z53" s="374"/>
      <c r="AA53" s="174"/>
      <c r="AB53" s="126"/>
    </row>
    <row r="54" spans="1:28" ht="11.65" customHeight="1" x14ac:dyDescent="0.15">
      <c r="A54" s="376">
        <v>91</v>
      </c>
      <c r="B54" s="187" t="str">
        <f>IF(C54="","",IF(ISERROR(VLOOKUP(C54,リスト!$L:$M,2,0)),"",VLOOKUP(C54,リスト!$L:$M,2,0)))</f>
        <v/>
      </c>
      <c r="C54" s="369"/>
      <c r="D54" s="367"/>
      <c r="E54" s="365"/>
      <c r="F54" s="363"/>
      <c r="G54" s="359"/>
      <c r="H54" s="371"/>
      <c r="I54" s="372"/>
      <c r="J54" s="361" t="str">
        <f t="shared" ref="J54" si="60">IF(ISERROR(H54/G54),"",H54/G54)</f>
        <v/>
      </c>
      <c r="K54" s="359"/>
      <c r="L54" s="371"/>
      <c r="M54" s="372"/>
      <c r="N54" s="361" t="str">
        <f t="shared" ref="N54" si="61">IF(ISERROR(L54/K54),"",L54/K54)</f>
        <v/>
      </c>
      <c r="O54" s="359"/>
      <c r="P54" s="371"/>
      <c r="Q54" s="372"/>
      <c r="R54" s="361" t="str">
        <f>IF(ISERROR(P54/O54),"",P54/O54)</f>
        <v/>
      </c>
      <c r="S54" s="359"/>
      <c r="T54" s="371"/>
      <c r="U54" s="372"/>
      <c r="V54" s="361" t="str">
        <f t="shared" ref="V54" si="62">IF(ISERROR(T54/S54),"",T54/S54)</f>
        <v/>
      </c>
      <c r="W54" s="371"/>
      <c r="X54" s="377"/>
      <c r="Y54" s="377"/>
      <c r="Z54" s="372"/>
      <c r="AA54" s="173"/>
      <c r="AB54" s="71"/>
    </row>
    <row r="55" spans="1:28" s="177" customFormat="1" ht="11.65" customHeight="1" x14ac:dyDescent="0.15">
      <c r="A55" s="376"/>
      <c r="B55" s="188" t="str">
        <f>IF(C54="","",IF(ISERROR(VLOOKUP(C54,リスト!$N:$O,2,0)),"",VLOOKUP(C54,リスト!$N:$O,2,0)))</f>
        <v/>
      </c>
      <c r="C55" s="370"/>
      <c r="D55" s="368"/>
      <c r="E55" s="366"/>
      <c r="F55" s="364"/>
      <c r="G55" s="360"/>
      <c r="H55" s="373"/>
      <c r="I55" s="374"/>
      <c r="J55" s="362"/>
      <c r="K55" s="360"/>
      <c r="L55" s="373"/>
      <c r="M55" s="374"/>
      <c r="N55" s="362"/>
      <c r="O55" s="360"/>
      <c r="P55" s="373"/>
      <c r="Q55" s="374"/>
      <c r="R55" s="362"/>
      <c r="S55" s="360"/>
      <c r="T55" s="373"/>
      <c r="U55" s="374"/>
      <c r="V55" s="362"/>
      <c r="W55" s="373"/>
      <c r="X55" s="378"/>
      <c r="Y55" s="378"/>
      <c r="Z55" s="374"/>
      <c r="AA55" s="174"/>
      <c r="AB55" s="93"/>
    </row>
    <row r="56" spans="1:28" s="88" customFormat="1" ht="11.65" customHeight="1" x14ac:dyDescent="0.15">
      <c r="A56" s="376">
        <v>92</v>
      </c>
      <c r="B56" s="187" t="str">
        <f>IF(C56="","",IF(ISERROR(VLOOKUP(C56,リスト!$L:$M,2,0)),"",VLOOKUP(C56,リスト!$L:$M,2,0)))</f>
        <v/>
      </c>
      <c r="C56" s="369"/>
      <c r="D56" s="367"/>
      <c r="E56" s="365"/>
      <c r="F56" s="363"/>
      <c r="G56" s="359"/>
      <c r="H56" s="371"/>
      <c r="I56" s="372"/>
      <c r="J56" s="361" t="str">
        <f t="shared" ref="J56" si="63">IF(ISERROR(H56/G56),"",H56/G56)</f>
        <v/>
      </c>
      <c r="K56" s="359"/>
      <c r="L56" s="371"/>
      <c r="M56" s="372"/>
      <c r="N56" s="361" t="str">
        <f t="shared" ref="N56" si="64">IF(ISERROR(L56/K56),"",L56/K56)</f>
        <v/>
      </c>
      <c r="O56" s="359"/>
      <c r="P56" s="371"/>
      <c r="Q56" s="372"/>
      <c r="R56" s="361" t="str">
        <f>IF(ISERROR(P56/O56),"",P56/O56)</f>
        <v/>
      </c>
      <c r="S56" s="359"/>
      <c r="T56" s="371"/>
      <c r="U56" s="372"/>
      <c r="V56" s="361" t="str">
        <f t="shared" ref="V56" si="65">IF(ISERROR(T56/S56),"",T56/S56)</f>
        <v/>
      </c>
      <c r="W56" s="371"/>
      <c r="X56" s="377"/>
      <c r="Y56" s="377"/>
      <c r="Z56" s="372"/>
      <c r="AA56" s="173"/>
      <c r="AB56" s="93"/>
    </row>
    <row r="57" spans="1:28" s="177" customFormat="1" ht="11.65" customHeight="1" x14ac:dyDescent="0.15">
      <c r="A57" s="376"/>
      <c r="B57" s="188" t="str">
        <f>IF(C56="","",IF(ISERROR(VLOOKUP(C56,リスト!$N:$O,2,0)),"",VLOOKUP(C56,リスト!$N:$O,2,0)))</f>
        <v/>
      </c>
      <c r="C57" s="370"/>
      <c r="D57" s="368"/>
      <c r="E57" s="366"/>
      <c r="F57" s="364"/>
      <c r="G57" s="360"/>
      <c r="H57" s="373"/>
      <c r="I57" s="374"/>
      <c r="J57" s="362"/>
      <c r="K57" s="360"/>
      <c r="L57" s="373"/>
      <c r="M57" s="374"/>
      <c r="N57" s="362"/>
      <c r="O57" s="360"/>
      <c r="P57" s="373"/>
      <c r="Q57" s="374"/>
      <c r="R57" s="362"/>
      <c r="S57" s="360"/>
      <c r="T57" s="373"/>
      <c r="U57" s="374"/>
      <c r="V57" s="362"/>
      <c r="W57" s="373"/>
      <c r="X57" s="378"/>
      <c r="Y57" s="378"/>
      <c r="Z57" s="374"/>
      <c r="AA57" s="174"/>
      <c r="AB57" s="93"/>
    </row>
    <row r="58" spans="1:28" s="88" customFormat="1" ht="11.65" customHeight="1" x14ac:dyDescent="0.15">
      <c r="A58" s="376">
        <v>93</v>
      </c>
      <c r="B58" s="187" t="str">
        <f>IF(C58="","",IF(ISERROR(VLOOKUP(C58,リスト!$L:$M,2,0)),"",VLOOKUP(C58,リスト!$L:$M,2,0)))</f>
        <v/>
      </c>
      <c r="C58" s="369"/>
      <c r="D58" s="367"/>
      <c r="E58" s="365"/>
      <c r="F58" s="363"/>
      <c r="G58" s="359"/>
      <c r="H58" s="371"/>
      <c r="I58" s="372"/>
      <c r="J58" s="361" t="str">
        <f t="shared" ref="J58" si="66">IF(ISERROR(H58/G58),"",H58/G58)</f>
        <v/>
      </c>
      <c r="K58" s="359"/>
      <c r="L58" s="371"/>
      <c r="M58" s="372"/>
      <c r="N58" s="361" t="str">
        <f t="shared" ref="N58" si="67">IF(ISERROR(L58/K58),"",L58/K58)</f>
        <v/>
      </c>
      <c r="O58" s="359"/>
      <c r="P58" s="371"/>
      <c r="Q58" s="372"/>
      <c r="R58" s="361" t="str">
        <f>IF(ISERROR(P58/O58),"",P58/O58)</f>
        <v/>
      </c>
      <c r="S58" s="359"/>
      <c r="T58" s="371"/>
      <c r="U58" s="372"/>
      <c r="V58" s="361" t="str">
        <f t="shared" ref="V58" si="68">IF(ISERROR(T58/S58),"",T58/S58)</f>
        <v/>
      </c>
      <c r="W58" s="371"/>
      <c r="X58" s="377"/>
      <c r="Y58" s="377"/>
      <c r="Z58" s="372"/>
      <c r="AA58" s="173"/>
      <c r="AB58" s="93"/>
    </row>
    <row r="59" spans="1:28" s="177" customFormat="1" ht="11.65" customHeight="1" x14ac:dyDescent="0.15">
      <c r="A59" s="376"/>
      <c r="B59" s="188" t="str">
        <f>IF(C58="","",IF(ISERROR(VLOOKUP(C58,リスト!$N:$O,2,0)),"",VLOOKUP(C58,リスト!$N:$O,2,0)))</f>
        <v/>
      </c>
      <c r="C59" s="370"/>
      <c r="D59" s="368"/>
      <c r="E59" s="366"/>
      <c r="F59" s="364"/>
      <c r="G59" s="360"/>
      <c r="H59" s="373"/>
      <c r="I59" s="374"/>
      <c r="J59" s="362"/>
      <c r="K59" s="360"/>
      <c r="L59" s="373"/>
      <c r="M59" s="374"/>
      <c r="N59" s="362"/>
      <c r="O59" s="360"/>
      <c r="P59" s="373"/>
      <c r="Q59" s="374"/>
      <c r="R59" s="362"/>
      <c r="S59" s="360"/>
      <c r="T59" s="373"/>
      <c r="U59" s="374"/>
      <c r="V59" s="362"/>
      <c r="W59" s="373"/>
      <c r="X59" s="378"/>
      <c r="Y59" s="378"/>
      <c r="Z59" s="374"/>
      <c r="AA59" s="174"/>
      <c r="AB59" s="93"/>
    </row>
    <row r="60" spans="1:28" s="88" customFormat="1" ht="11.65" customHeight="1" x14ac:dyDescent="0.15">
      <c r="A60" s="376">
        <v>94</v>
      </c>
      <c r="B60" s="187" t="str">
        <f>IF(C60="","",IF(ISERROR(VLOOKUP(C60,リスト!$L:$M,2,0)),"",VLOOKUP(C60,リスト!$L:$M,2,0)))</f>
        <v/>
      </c>
      <c r="C60" s="369"/>
      <c r="D60" s="367"/>
      <c r="E60" s="365"/>
      <c r="F60" s="363"/>
      <c r="G60" s="359"/>
      <c r="H60" s="371"/>
      <c r="I60" s="372"/>
      <c r="J60" s="361" t="str">
        <f t="shared" ref="J60" si="69">IF(ISERROR(H60/G60),"",H60/G60)</f>
        <v/>
      </c>
      <c r="K60" s="359"/>
      <c r="L60" s="371"/>
      <c r="M60" s="372"/>
      <c r="N60" s="361" t="str">
        <f t="shared" ref="N60" si="70">IF(ISERROR(L60/K60),"",L60/K60)</f>
        <v/>
      </c>
      <c r="O60" s="359"/>
      <c r="P60" s="371"/>
      <c r="Q60" s="372"/>
      <c r="R60" s="361" t="str">
        <f>IF(ISERROR(P60/O60),"",P60/O60)</f>
        <v/>
      </c>
      <c r="S60" s="359"/>
      <c r="T60" s="371"/>
      <c r="U60" s="372"/>
      <c r="V60" s="361" t="str">
        <f t="shared" ref="V60" si="71">IF(ISERROR(T60/S60),"",T60/S60)</f>
        <v/>
      </c>
      <c r="W60" s="371"/>
      <c r="X60" s="377"/>
      <c r="Y60" s="377"/>
      <c r="Z60" s="372"/>
      <c r="AA60" s="173"/>
      <c r="AB60" s="93"/>
    </row>
    <row r="61" spans="1:28" s="177" customFormat="1" ht="11.65" customHeight="1" x14ac:dyDescent="0.15">
      <c r="A61" s="376"/>
      <c r="B61" s="188" t="str">
        <f>IF(C60="","",IF(ISERROR(VLOOKUP(C60,リスト!$N:$O,2,0)),"",VLOOKUP(C60,リスト!$N:$O,2,0)))</f>
        <v/>
      </c>
      <c r="C61" s="370"/>
      <c r="D61" s="368"/>
      <c r="E61" s="366"/>
      <c r="F61" s="364"/>
      <c r="G61" s="360"/>
      <c r="H61" s="373"/>
      <c r="I61" s="374"/>
      <c r="J61" s="362"/>
      <c r="K61" s="360"/>
      <c r="L61" s="373"/>
      <c r="M61" s="374"/>
      <c r="N61" s="362"/>
      <c r="O61" s="360"/>
      <c r="P61" s="373"/>
      <c r="Q61" s="374"/>
      <c r="R61" s="362"/>
      <c r="S61" s="360"/>
      <c r="T61" s="373"/>
      <c r="U61" s="374"/>
      <c r="V61" s="362"/>
      <c r="W61" s="373"/>
      <c r="X61" s="378"/>
      <c r="Y61" s="378"/>
      <c r="Z61" s="374"/>
      <c r="AA61" s="174"/>
      <c r="AB61" s="93"/>
    </row>
    <row r="62" spans="1:28" ht="11.65" customHeight="1" x14ac:dyDescent="0.15">
      <c r="A62" s="375">
        <v>95</v>
      </c>
      <c r="B62" s="187" t="str">
        <f>IF(C62="","",IF(ISERROR(VLOOKUP(C62,リスト!$L:$M,2,0)),"",VLOOKUP(C62,リスト!$L:$M,2,0)))</f>
        <v/>
      </c>
      <c r="C62" s="369"/>
      <c r="D62" s="367"/>
      <c r="E62" s="365"/>
      <c r="F62" s="363"/>
      <c r="G62" s="359"/>
      <c r="H62" s="371"/>
      <c r="I62" s="372"/>
      <c r="J62" s="361" t="str">
        <f t="shared" ref="J62" si="72">IF(ISERROR(H62/G62),"",H62/G62)</f>
        <v/>
      </c>
      <c r="K62" s="359"/>
      <c r="L62" s="371"/>
      <c r="M62" s="372"/>
      <c r="N62" s="361" t="str">
        <f t="shared" ref="N62" si="73">IF(ISERROR(L62/K62),"",L62/K62)</f>
        <v/>
      </c>
      <c r="O62" s="359"/>
      <c r="P62" s="371"/>
      <c r="Q62" s="372"/>
      <c r="R62" s="361" t="str">
        <f>IF(ISERROR(P62/O62),"",P62/O62)</f>
        <v/>
      </c>
      <c r="S62" s="359"/>
      <c r="T62" s="371"/>
      <c r="U62" s="372"/>
      <c r="V62" s="361" t="str">
        <f t="shared" ref="V62" si="74">IF(ISERROR(T62/S62),"",T62/S62)</f>
        <v/>
      </c>
      <c r="W62" s="371"/>
      <c r="X62" s="377"/>
      <c r="Y62" s="377"/>
      <c r="Z62" s="372"/>
      <c r="AA62" s="173"/>
      <c r="AB62" s="71"/>
    </row>
    <row r="63" spans="1:28" s="177" customFormat="1" ht="11.65" customHeight="1" x14ac:dyDescent="0.15">
      <c r="A63" s="375"/>
      <c r="B63" s="188" t="str">
        <f>IF(C62="","",IF(ISERROR(VLOOKUP(C62,リスト!$N:$O,2,0)),"",VLOOKUP(C62,リスト!$N:$O,2,0)))</f>
        <v/>
      </c>
      <c r="C63" s="370"/>
      <c r="D63" s="368"/>
      <c r="E63" s="366"/>
      <c r="F63" s="364"/>
      <c r="G63" s="360"/>
      <c r="H63" s="373"/>
      <c r="I63" s="374"/>
      <c r="J63" s="362"/>
      <c r="K63" s="360"/>
      <c r="L63" s="373"/>
      <c r="M63" s="374"/>
      <c r="N63" s="362"/>
      <c r="O63" s="360"/>
      <c r="P63" s="373"/>
      <c r="Q63" s="374"/>
      <c r="R63" s="362"/>
      <c r="S63" s="360"/>
      <c r="T63" s="373"/>
      <c r="U63" s="374"/>
      <c r="V63" s="362"/>
      <c r="W63" s="373"/>
      <c r="X63" s="378"/>
      <c r="Y63" s="378"/>
      <c r="Z63" s="374"/>
      <c r="AA63" s="178"/>
      <c r="AB63" s="93"/>
    </row>
    <row r="64" spans="1:28" ht="20.100000000000001" customHeight="1" x14ac:dyDescent="0.15">
      <c r="B64" s="186" t="s">
        <v>135</v>
      </c>
      <c r="D64" s="94"/>
      <c r="E64" s="94"/>
      <c r="F64" s="93"/>
      <c r="G64" s="95"/>
      <c r="H64" s="95"/>
      <c r="I64" s="95"/>
      <c r="J64" s="92"/>
      <c r="K64" s="95"/>
      <c r="L64" s="95"/>
      <c r="M64" s="95"/>
      <c r="N64" s="92"/>
      <c r="O64" s="95"/>
      <c r="P64" s="95"/>
      <c r="Q64" s="95"/>
      <c r="R64" s="95"/>
      <c r="S64" s="92"/>
      <c r="T64" s="95"/>
      <c r="U64" s="95"/>
      <c r="V64" s="95"/>
      <c r="W64" s="92"/>
      <c r="X64" s="96"/>
      <c r="Y64" s="95"/>
      <c r="Z64" s="10"/>
      <c r="AA64" s="10"/>
      <c r="AB64" s="73"/>
    </row>
    <row r="65" spans="2:28" s="121" customFormat="1" ht="23.25" customHeight="1" x14ac:dyDescent="0.15">
      <c r="B65" s="182"/>
      <c r="C65" s="97"/>
      <c r="D65" s="98"/>
      <c r="E65" s="98"/>
      <c r="F65" s="97"/>
      <c r="G65" s="96"/>
      <c r="H65" s="96"/>
      <c r="I65" s="96"/>
      <c r="J65" s="99"/>
      <c r="K65" s="96"/>
      <c r="L65" s="96"/>
      <c r="M65" s="96"/>
      <c r="N65" s="99"/>
      <c r="O65" s="96"/>
      <c r="P65" s="96"/>
      <c r="Q65" s="96"/>
      <c r="R65" s="96"/>
      <c r="S65" s="99"/>
      <c r="T65" s="96"/>
      <c r="U65" s="96"/>
      <c r="V65" s="96"/>
      <c r="W65" s="99"/>
      <c r="X65" s="96"/>
      <c r="Y65" s="81"/>
      <c r="Z65" s="112"/>
      <c r="AA65" s="112"/>
      <c r="AB65" s="95"/>
    </row>
    <row r="66" spans="2:28" s="121" customFormat="1" ht="23.25" customHeight="1" x14ac:dyDescent="0.15">
      <c r="B66" s="183"/>
      <c r="C66" s="83"/>
      <c r="D66" s="82"/>
      <c r="E66" s="82"/>
      <c r="F66" s="83"/>
      <c r="G66" s="84"/>
      <c r="H66" s="84"/>
      <c r="I66" s="84"/>
      <c r="J66" s="85"/>
      <c r="K66" s="84"/>
      <c r="L66" s="84"/>
      <c r="M66" s="84"/>
      <c r="N66" s="85"/>
      <c r="O66" s="84"/>
      <c r="P66" s="84"/>
      <c r="Q66" s="84"/>
      <c r="R66" s="84"/>
      <c r="S66" s="85"/>
      <c r="T66" s="84"/>
      <c r="U66" s="84"/>
      <c r="V66" s="84"/>
      <c r="W66" s="85"/>
      <c r="X66" s="128"/>
      <c r="Y66" s="86"/>
      <c r="Z66" s="404" t="s">
        <v>124</v>
      </c>
      <c r="AA66" s="404"/>
      <c r="AB66" s="95"/>
    </row>
    <row r="67" spans="2:28" ht="20.100000000000001" customHeight="1" x14ac:dyDescent="0.15">
      <c r="C67" s="71"/>
      <c r="D67" s="72"/>
      <c r="E67" s="72"/>
      <c r="F67" s="71"/>
      <c r="G67" s="73"/>
      <c r="H67" s="424" t="str">
        <f>"NOSAI北海道 "&amp;ページ1!D8&amp;" - "&amp;ページ1!G8&amp;" - "&amp;ページ1!M8</f>
        <v xml:space="preserve">NOSAI北海道  -  - </v>
      </c>
      <c r="I67" s="424"/>
      <c r="J67" s="424"/>
      <c r="K67" s="424"/>
      <c r="L67" s="424"/>
      <c r="M67" s="424"/>
      <c r="N67" s="424"/>
      <c r="O67" s="424"/>
      <c r="P67" s="424"/>
      <c r="Q67" s="424"/>
      <c r="R67" s="424"/>
      <c r="S67" s="424"/>
      <c r="T67" s="424"/>
      <c r="U67" s="424"/>
      <c r="V67" s="424"/>
      <c r="W67" s="424"/>
      <c r="X67" s="424"/>
      <c r="Y67" s="424"/>
      <c r="Z67" s="424"/>
      <c r="AA67" s="424"/>
      <c r="AB67" s="75"/>
    </row>
    <row r="68" spans="2:28" ht="21" customHeight="1" x14ac:dyDescent="0.15">
      <c r="B68" s="408" t="s">
        <v>102</v>
      </c>
      <c r="C68" s="409"/>
      <c r="D68" s="409"/>
      <c r="E68" s="409"/>
      <c r="F68" s="410"/>
      <c r="G68" s="89">
        <f>SUM(G14:G62)</f>
        <v>0</v>
      </c>
      <c r="H68" s="401">
        <f>SUM(H14:I62)</f>
        <v>0</v>
      </c>
      <c r="I68" s="403"/>
      <c r="J68" s="90"/>
      <c r="K68" s="89">
        <f>SUM(K14:K62)</f>
        <v>0</v>
      </c>
      <c r="L68" s="395">
        <f>SUM(L14:M62)</f>
        <v>0</v>
      </c>
      <c r="M68" s="395"/>
      <c r="N68" s="90"/>
      <c r="O68" s="89">
        <f>SUM(O14:O62)</f>
        <v>0</v>
      </c>
      <c r="P68" s="395">
        <f>SUM(P14:Q62)</f>
        <v>0</v>
      </c>
      <c r="Q68" s="395"/>
      <c r="R68" s="90"/>
      <c r="S68" s="89">
        <f>SUM(S14:S62)</f>
        <v>0</v>
      </c>
      <c r="T68" s="395">
        <f>SUM(T14:U62)</f>
        <v>0</v>
      </c>
      <c r="U68" s="395"/>
      <c r="V68" s="90"/>
      <c r="W68" s="395">
        <f>SUM(W14:Z62)</f>
        <v>0</v>
      </c>
      <c r="X68" s="396"/>
      <c r="Y68" s="396"/>
      <c r="Z68" s="396"/>
      <c r="AA68" s="43"/>
    </row>
  </sheetData>
  <sheetProtection sheet="1" objects="1" scenarios="1" selectLockedCells="1"/>
  <mergeCells count="489">
    <mergeCell ref="AA12:AA13"/>
    <mergeCell ref="AA10:AA11"/>
    <mergeCell ref="H68:I68"/>
    <mergeCell ref="L68:M68"/>
    <mergeCell ref="P68:Q68"/>
    <mergeCell ref="T68:U68"/>
    <mergeCell ref="W68:Z68"/>
    <mergeCell ref="H67:AA67"/>
    <mergeCell ref="Z66:AA66"/>
    <mergeCell ref="N28:N29"/>
    <mergeCell ref="O28:O29"/>
    <mergeCell ref="P28:Q29"/>
    <mergeCell ref="R28:R29"/>
    <mergeCell ref="S28:S29"/>
    <mergeCell ref="T28:U29"/>
    <mergeCell ref="V28:V29"/>
    <mergeCell ref="W28:Z29"/>
    <mergeCell ref="N30:N31"/>
    <mergeCell ref="O30:O31"/>
    <mergeCell ref="P30:Q31"/>
    <mergeCell ref="R30:R31"/>
    <mergeCell ref="S30:S31"/>
    <mergeCell ref="T30:U31"/>
    <mergeCell ref="J16:J17"/>
    <mergeCell ref="D7:E7"/>
    <mergeCell ref="S24:S25"/>
    <mergeCell ref="T24:U25"/>
    <mergeCell ref="V24:V25"/>
    <mergeCell ref="W24:Z25"/>
    <mergeCell ref="N26:N27"/>
    <mergeCell ref="O26:O27"/>
    <mergeCell ref="P26:Q27"/>
    <mergeCell ref="R26:R27"/>
    <mergeCell ref="S26:S27"/>
    <mergeCell ref="T26:U27"/>
    <mergeCell ref="V26:V27"/>
    <mergeCell ref="W26:Z27"/>
    <mergeCell ref="S22:S23"/>
    <mergeCell ref="T22:U23"/>
    <mergeCell ref="V22:V23"/>
    <mergeCell ref="W22:Z23"/>
    <mergeCell ref="D24:D25"/>
    <mergeCell ref="E24:E25"/>
    <mergeCell ref="F24:F25"/>
    <mergeCell ref="F14:F15"/>
    <mergeCell ref="E14:E15"/>
    <mergeCell ref="D14:D15"/>
    <mergeCell ref="D26:D27"/>
    <mergeCell ref="C4:D4"/>
    <mergeCell ref="L12:M12"/>
    <mergeCell ref="P12:Q12"/>
    <mergeCell ref="T12:U12"/>
    <mergeCell ref="W12:Z12"/>
    <mergeCell ref="H13:I13"/>
    <mergeCell ref="L13:M13"/>
    <mergeCell ref="P13:Q13"/>
    <mergeCell ref="T13:U13"/>
    <mergeCell ref="B9:Z9"/>
    <mergeCell ref="H11:I11"/>
    <mergeCell ref="L11:M11"/>
    <mergeCell ref="P11:Q11"/>
    <mergeCell ref="T11:U11"/>
    <mergeCell ref="W11:Z11"/>
    <mergeCell ref="H12:I12"/>
    <mergeCell ref="F10:J10"/>
    <mergeCell ref="K10:N10"/>
    <mergeCell ref="O10:R10"/>
    <mergeCell ref="S10:V10"/>
    <mergeCell ref="B10:C13"/>
    <mergeCell ref="B7:C7"/>
    <mergeCell ref="W10:Z10"/>
    <mergeCell ref="D10:D13"/>
    <mergeCell ref="A30:A31"/>
    <mergeCell ref="A28:A29"/>
    <mergeCell ref="A26:A27"/>
    <mergeCell ref="J7:L7"/>
    <mergeCell ref="G7:I7"/>
    <mergeCell ref="M7:AA7"/>
    <mergeCell ref="E10:E13"/>
    <mergeCell ref="W14:Z15"/>
    <mergeCell ref="V14:V15"/>
    <mergeCell ref="T14:U15"/>
    <mergeCell ref="S14:S15"/>
    <mergeCell ref="R14:R15"/>
    <mergeCell ref="P14:Q15"/>
    <mergeCell ref="O14:O15"/>
    <mergeCell ref="N14:N15"/>
    <mergeCell ref="L14:M15"/>
    <mergeCell ref="K14:K15"/>
    <mergeCell ref="J14:J15"/>
    <mergeCell ref="H14:I15"/>
    <mergeCell ref="G14:G15"/>
    <mergeCell ref="S20:S21"/>
    <mergeCell ref="T20:U21"/>
    <mergeCell ref="V20:V21"/>
    <mergeCell ref="W20:Z21"/>
    <mergeCell ref="C14:C15"/>
    <mergeCell ref="A14:A15"/>
    <mergeCell ref="A62:A63"/>
    <mergeCell ref="A60:A61"/>
    <mergeCell ref="A58:A59"/>
    <mergeCell ref="A56:A57"/>
    <mergeCell ref="A54:A55"/>
    <mergeCell ref="A52:A53"/>
    <mergeCell ref="A50:A51"/>
    <mergeCell ref="A48:A49"/>
    <mergeCell ref="A46:A47"/>
    <mergeCell ref="A44:A45"/>
    <mergeCell ref="A42:A43"/>
    <mergeCell ref="A40:A41"/>
    <mergeCell ref="A38:A39"/>
    <mergeCell ref="A36:A37"/>
    <mergeCell ref="A34:A35"/>
    <mergeCell ref="A32:A33"/>
    <mergeCell ref="C26:C27"/>
    <mergeCell ref="C24:C25"/>
    <mergeCell ref="C28:C29"/>
    <mergeCell ref="C34:C35"/>
    <mergeCell ref="C38:C39"/>
    <mergeCell ref="C42:C43"/>
    <mergeCell ref="D28:D29"/>
    <mergeCell ref="E26:E27"/>
    <mergeCell ref="K16:K17"/>
    <mergeCell ref="L16:M17"/>
    <mergeCell ref="N16:N17"/>
    <mergeCell ref="O16:O17"/>
    <mergeCell ref="P16:Q17"/>
    <mergeCell ref="R16:R17"/>
    <mergeCell ref="A24:A25"/>
    <mergeCell ref="A22:A23"/>
    <mergeCell ref="A20:A21"/>
    <mergeCell ref="A18:A19"/>
    <mergeCell ref="A16:A17"/>
    <mergeCell ref="C16:C17"/>
    <mergeCell ref="D16:D17"/>
    <mergeCell ref="E16:E17"/>
    <mergeCell ref="F16:F17"/>
    <mergeCell ref="C20:C21"/>
    <mergeCell ref="D20:D21"/>
    <mergeCell ref="E20:E21"/>
    <mergeCell ref="F20:F21"/>
    <mergeCell ref="C22:C23"/>
    <mergeCell ref="D22:D23"/>
    <mergeCell ref="E22:E23"/>
    <mergeCell ref="F22:F23"/>
    <mergeCell ref="S16:S17"/>
    <mergeCell ref="T16:U17"/>
    <mergeCell ref="V16:V17"/>
    <mergeCell ref="W16:Z17"/>
    <mergeCell ref="C18:C19"/>
    <mergeCell ref="D18:D19"/>
    <mergeCell ref="E18:E19"/>
    <mergeCell ref="F18:F19"/>
    <mergeCell ref="G18:G19"/>
    <mergeCell ref="H18:I19"/>
    <mergeCell ref="J18:J19"/>
    <mergeCell ref="K18:K19"/>
    <mergeCell ref="L18:M19"/>
    <mergeCell ref="N18:N19"/>
    <mergeCell ref="O18:O19"/>
    <mergeCell ref="P18:Q19"/>
    <mergeCell ref="R18:R19"/>
    <mergeCell ref="S18:S19"/>
    <mergeCell ref="T18:U19"/>
    <mergeCell ref="V18:V19"/>
    <mergeCell ref="W18:Z19"/>
    <mergeCell ref="G16:G17"/>
    <mergeCell ref="H16:I17"/>
    <mergeCell ref="G20:G21"/>
    <mergeCell ref="H20:I21"/>
    <mergeCell ref="J20:J21"/>
    <mergeCell ref="K20:K21"/>
    <mergeCell ref="L20:M21"/>
    <mergeCell ref="N20:N21"/>
    <mergeCell ref="O20:O21"/>
    <mergeCell ref="P20:Q21"/>
    <mergeCell ref="R20:R21"/>
    <mergeCell ref="G22:G23"/>
    <mergeCell ref="H22:I23"/>
    <mergeCell ref="J22:J23"/>
    <mergeCell ref="K22:K23"/>
    <mergeCell ref="L22:M23"/>
    <mergeCell ref="N22:N23"/>
    <mergeCell ref="O22:O23"/>
    <mergeCell ref="P22:Q23"/>
    <mergeCell ref="R22:R23"/>
    <mergeCell ref="G24:G25"/>
    <mergeCell ref="H24:I25"/>
    <mergeCell ref="J24:J25"/>
    <mergeCell ref="K24:K25"/>
    <mergeCell ref="L24:M25"/>
    <mergeCell ref="N24:N25"/>
    <mergeCell ref="O24:O25"/>
    <mergeCell ref="P24:Q25"/>
    <mergeCell ref="R24:R25"/>
    <mergeCell ref="F26:F27"/>
    <mergeCell ref="G26:G27"/>
    <mergeCell ref="H26:I27"/>
    <mergeCell ref="J26:J27"/>
    <mergeCell ref="K26:K27"/>
    <mergeCell ref="L26:M27"/>
    <mergeCell ref="H30:I31"/>
    <mergeCell ref="J30:J31"/>
    <mergeCell ref="K30:K31"/>
    <mergeCell ref="L30:M31"/>
    <mergeCell ref="E28:E29"/>
    <mergeCell ref="F28:F29"/>
    <mergeCell ref="G28:G29"/>
    <mergeCell ref="H28:I29"/>
    <mergeCell ref="J28:J29"/>
    <mergeCell ref="K28:K29"/>
    <mergeCell ref="L28:M29"/>
    <mergeCell ref="V30:V31"/>
    <mergeCell ref="W30:Z31"/>
    <mergeCell ref="P32:Q33"/>
    <mergeCell ref="R32:R33"/>
    <mergeCell ref="S32:S33"/>
    <mergeCell ref="T32:U33"/>
    <mergeCell ref="V32:V33"/>
    <mergeCell ref="W32:Z33"/>
    <mergeCell ref="C30:C31"/>
    <mergeCell ref="D30:D31"/>
    <mergeCell ref="E30:E31"/>
    <mergeCell ref="F30:F31"/>
    <mergeCell ref="G30:G31"/>
    <mergeCell ref="C32:C33"/>
    <mergeCell ref="D32:D33"/>
    <mergeCell ref="E32:E33"/>
    <mergeCell ref="F32:F33"/>
    <mergeCell ref="G32:G33"/>
    <mergeCell ref="H32:I33"/>
    <mergeCell ref="J32:J33"/>
    <mergeCell ref="K32:K33"/>
    <mergeCell ref="L32:M33"/>
    <mergeCell ref="E34:E35"/>
    <mergeCell ref="F34:F35"/>
    <mergeCell ref="G34:G35"/>
    <mergeCell ref="H34:I35"/>
    <mergeCell ref="J34:J35"/>
    <mergeCell ref="K34:K35"/>
    <mergeCell ref="L34:M35"/>
    <mergeCell ref="O34:O35"/>
    <mergeCell ref="N32:N33"/>
    <mergeCell ref="O32:O33"/>
    <mergeCell ref="N34:N35"/>
    <mergeCell ref="P34:Q35"/>
    <mergeCell ref="R34:R35"/>
    <mergeCell ref="S34:S35"/>
    <mergeCell ref="T34:U35"/>
    <mergeCell ref="V34:V35"/>
    <mergeCell ref="W34:Z35"/>
    <mergeCell ref="C36:C37"/>
    <mergeCell ref="D36:D37"/>
    <mergeCell ref="E36:E37"/>
    <mergeCell ref="F36:F37"/>
    <mergeCell ref="G36:G37"/>
    <mergeCell ref="H36:I37"/>
    <mergeCell ref="J36:J37"/>
    <mergeCell ref="K36:K37"/>
    <mergeCell ref="L36:M37"/>
    <mergeCell ref="N36:N37"/>
    <mergeCell ref="O36:O37"/>
    <mergeCell ref="P36:Q37"/>
    <mergeCell ref="R36:R37"/>
    <mergeCell ref="S36:S37"/>
    <mergeCell ref="T36:U37"/>
    <mergeCell ref="V36:V37"/>
    <mergeCell ref="W36:Z37"/>
    <mergeCell ref="D34:D35"/>
    <mergeCell ref="D38:D39"/>
    <mergeCell ref="E38:E39"/>
    <mergeCell ref="F38:F39"/>
    <mergeCell ref="G38:G39"/>
    <mergeCell ref="H38:I39"/>
    <mergeCell ref="J38:J39"/>
    <mergeCell ref="K38:K39"/>
    <mergeCell ref="L38:M39"/>
    <mergeCell ref="N38:N39"/>
    <mergeCell ref="O38:O39"/>
    <mergeCell ref="P38:Q39"/>
    <mergeCell ref="R38:R39"/>
    <mergeCell ref="S38:S39"/>
    <mergeCell ref="T38:U39"/>
    <mergeCell ref="V38:V39"/>
    <mergeCell ref="W38:Z39"/>
    <mergeCell ref="C40:C41"/>
    <mergeCell ref="D40:D41"/>
    <mergeCell ref="E40:E41"/>
    <mergeCell ref="F40:F41"/>
    <mergeCell ref="G40:G41"/>
    <mergeCell ref="H40:I41"/>
    <mergeCell ref="J40:J41"/>
    <mergeCell ref="K40:K41"/>
    <mergeCell ref="L40:M41"/>
    <mergeCell ref="N40:N41"/>
    <mergeCell ref="O40:O41"/>
    <mergeCell ref="P40:Q41"/>
    <mergeCell ref="R40:R41"/>
    <mergeCell ref="S40:S41"/>
    <mergeCell ref="T40:U41"/>
    <mergeCell ref="V40:V41"/>
    <mergeCell ref="W40:Z41"/>
    <mergeCell ref="D42:D43"/>
    <mergeCell ref="E42:E43"/>
    <mergeCell ref="F42:F43"/>
    <mergeCell ref="G42:G43"/>
    <mergeCell ref="H42:I43"/>
    <mergeCell ref="J42:J43"/>
    <mergeCell ref="K42:K43"/>
    <mergeCell ref="L42:M43"/>
    <mergeCell ref="N42:N43"/>
    <mergeCell ref="O42:O43"/>
    <mergeCell ref="P42:Q43"/>
    <mergeCell ref="R42:R43"/>
    <mergeCell ref="S42:S43"/>
    <mergeCell ref="T42:U43"/>
    <mergeCell ref="V42:V43"/>
    <mergeCell ref="W42:Z43"/>
    <mergeCell ref="C44:C45"/>
    <mergeCell ref="D44:D45"/>
    <mergeCell ref="E44:E45"/>
    <mergeCell ref="F44:F45"/>
    <mergeCell ref="G44:G45"/>
    <mergeCell ref="H44:I45"/>
    <mergeCell ref="J44:J45"/>
    <mergeCell ref="K44:K45"/>
    <mergeCell ref="L44:M45"/>
    <mergeCell ref="N44:N45"/>
    <mergeCell ref="O44:O45"/>
    <mergeCell ref="P44:Q45"/>
    <mergeCell ref="R44:R45"/>
    <mergeCell ref="S44:S45"/>
    <mergeCell ref="T44:U45"/>
    <mergeCell ref="V44:V45"/>
    <mergeCell ref="W44:Z45"/>
    <mergeCell ref="C46:C47"/>
    <mergeCell ref="D46:D47"/>
    <mergeCell ref="E46:E47"/>
    <mergeCell ref="F46:F47"/>
    <mergeCell ref="G46:G47"/>
    <mergeCell ref="H46:I47"/>
    <mergeCell ref="J46:J47"/>
    <mergeCell ref="K46:K47"/>
    <mergeCell ref="L46:M47"/>
    <mergeCell ref="N46:N47"/>
    <mergeCell ref="O46:O47"/>
    <mergeCell ref="P46:Q47"/>
    <mergeCell ref="R46:R47"/>
    <mergeCell ref="S46:S47"/>
    <mergeCell ref="T46:U47"/>
    <mergeCell ref="V46:V47"/>
    <mergeCell ref="W46:Z47"/>
    <mergeCell ref="C48:C49"/>
    <mergeCell ref="D48:D49"/>
    <mergeCell ref="E48:E49"/>
    <mergeCell ref="F48:F49"/>
    <mergeCell ref="G48:G49"/>
    <mergeCell ref="H48:I49"/>
    <mergeCell ref="J48:J49"/>
    <mergeCell ref="K48:K49"/>
    <mergeCell ref="L48:M49"/>
    <mergeCell ref="N48:N49"/>
    <mergeCell ref="O48:O49"/>
    <mergeCell ref="P48:Q49"/>
    <mergeCell ref="R48:R49"/>
    <mergeCell ref="S48:S49"/>
    <mergeCell ref="T48:U49"/>
    <mergeCell ref="V48:V49"/>
    <mergeCell ref="W48:Z49"/>
    <mergeCell ref="C50:C51"/>
    <mergeCell ref="D50:D51"/>
    <mergeCell ref="E50:E51"/>
    <mergeCell ref="F50:F51"/>
    <mergeCell ref="G50:G51"/>
    <mergeCell ref="H50:I51"/>
    <mergeCell ref="J50:J51"/>
    <mergeCell ref="K50:K51"/>
    <mergeCell ref="L50:M51"/>
    <mergeCell ref="N50:N51"/>
    <mergeCell ref="O50:O51"/>
    <mergeCell ref="P50:Q51"/>
    <mergeCell ref="R50:R51"/>
    <mergeCell ref="S50:S51"/>
    <mergeCell ref="T50:U51"/>
    <mergeCell ref="V50:V51"/>
    <mergeCell ref="W50:Z51"/>
    <mergeCell ref="C52:C53"/>
    <mergeCell ref="D52:D53"/>
    <mergeCell ref="E52:E53"/>
    <mergeCell ref="F52:F53"/>
    <mergeCell ref="G52:G53"/>
    <mergeCell ref="H52:I53"/>
    <mergeCell ref="J52:J53"/>
    <mergeCell ref="K52:K53"/>
    <mergeCell ref="L52:M53"/>
    <mergeCell ref="N52:N53"/>
    <mergeCell ref="O52:O53"/>
    <mergeCell ref="P52:Q53"/>
    <mergeCell ref="R52:R53"/>
    <mergeCell ref="S52:S53"/>
    <mergeCell ref="T52:U53"/>
    <mergeCell ref="V52:V53"/>
    <mergeCell ref="W52:Z53"/>
    <mergeCell ref="C54:C55"/>
    <mergeCell ref="D54:D55"/>
    <mergeCell ref="E54:E55"/>
    <mergeCell ref="F54:F55"/>
    <mergeCell ref="G54:G55"/>
    <mergeCell ref="H54:I55"/>
    <mergeCell ref="J54:J55"/>
    <mergeCell ref="K54:K55"/>
    <mergeCell ref="L54:M55"/>
    <mergeCell ref="N54:N55"/>
    <mergeCell ref="O54:O55"/>
    <mergeCell ref="P54:Q55"/>
    <mergeCell ref="R54:R55"/>
    <mergeCell ref="S54:S55"/>
    <mergeCell ref="T54:U55"/>
    <mergeCell ref="V54:V55"/>
    <mergeCell ref="W54:Z55"/>
    <mergeCell ref="C56:C57"/>
    <mergeCell ref="D56:D57"/>
    <mergeCell ref="E56:E57"/>
    <mergeCell ref="F56:F57"/>
    <mergeCell ref="G56:G57"/>
    <mergeCell ref="H56:I57"/>
    <mergeCell ref="J56:J57"/>
    <mergeCell ref="K56:K57"/>
    <mergeCell ref="L56:M57"/>
    <mergeCell ref="N56:N57"/>
    <mergeCell ref="O56:O57"/>
    <mergeCell ref="P56:Q57"/>
    <mergeCell ref="R56:R57"/>
    <mergeCell ref="S56:S57"/>
    <mergeCell ref="T56:U57"/>
    <mergeCell ref="V56:V57"/>
    <mergeCell ref="W56:Z57"/>
    <mergeCell ref="C58:C59"/>
    <mergeCell ref="D58:D59"/>
    <mergeCell ref="E58:E59"/>
    <mergeCell ref="F58:F59"/>
    <mergeCell ref="G58:G59"/>
    <mergeCell ref="H58:I59"/>
    <mergeCell ref="J58:J59"/>
    <mergeCell ref="K58:K59"/>
    <mergeCell ref="L58:M59"/>
    <mergeCell ref="N58:N59"/>
    <mergeCell ref="O58:O59"/>
    <mergeCell ref="P58:Q59"/>
    <mergeCell ref="R58:R59"/>
    <mergeCell ref="S58:S59"/>
    <mergeCell ref="T58:U59"/>
    <mergeCell ref="V58:V59"/>
    <mergeCell ref="W58:Z59"/>
    <mergeCell ref="C60:C61"/>
    <mergeCell ref="D60:D61"/>
    <mergeCell ref="E60:E61"/>
    <mergeCell ref="F60:F61"/>
    <mergeCell ref="G60:G61"/>
    <mergeCell ref="H60:I61"/>
    <mergeCell ref="J60:J61"/>
    <mergeCell ref="K60:K61"/>
    <mergeCell ref="L60:M61"/>
    <mergeCell ref="N60:N61"/>
    <mergeCell ref="O60:O61"/>
    <mergeCell ref="P60:Q61"/>
    <mergeCell ref="R60:R61"/>
    <mergeCell ref="S60:S61"/>
    <mergeCell ref="T60:U61"/>
    <mergeCell ref="V60:V61"/>
    <mergeCell ref="W60:Z61"/>
    <mergeCell ref="B68:F68"/>
    <mergeCell ref="N62:N63"/>
    <mergeCell ref="O62:O63"/>
    <mergeCell ref="P62:Q63"/>
    <mergeCell ref="R62:R63"/>
    <mergeCell ref="S62:S63"/>
    <mergeCell ref="T62:U63"/>
    <mergeCell ref="V62:V63"/>
    <mergeCell ref="W62:Z63"/>
    <mergeCell ref="C62:C63"/>
    <mergeCell ref="D62:D63"/>
    <mergeCell ref="E62:E63"/>
    <mergeCell ref="F62:F63"/>
    <mergeCell ref="G62:G63"/>
    <mergeCell ref="H62:I63"/>
    <mergeCell ref="J62:J63"/>
    <mergeCell ref="K62:K63"/>
    <mergeCell ref="L62:M63"/>
  </mergeCells>
  <phoneticPr fontId="1"/>
  <conditionalFormatting sqref="E14">
    <cfRule type="expression" dxfId="53" priority="28">
      <formula>$D14="飼料"</formula>
    </cfRule>
  </conditionalFormatting>
  <conditionalFormatting sqref="E67">
    <cfRule type="expression" dxfId="52" priority="26">
      <formula>$D67="飼料"</formula>
    </cfRule>
  </conditionalFormatting>
  <conditionalFormatting sqref="E16">
    <cfRule type="expression" dxfId="51" priority="24">
      <formula>$D16="飼料"</formula>
    </cfRule>
  </conditionalFormatting>
  <conditionalFormatting sqref="E18">
    <cfRule type="expression" dxfId="50" priority="23">
      <formula>$D18="飼料"</formula>
    </cfRule>
  </conditionalFormatting>
  <conditionalFormatting sqref="E20">
    <cfRule type="expression" dxfId="49" priority="22">
      <formula>$D20="飼料"</formula>
    </cfRule>
  </conditionalFormatting>
  <conditionalFormatting sqref="E22">
    <cfRule type="expression" dxfId="48" priority="21">
      <formula>$D22="飼料"</formula>
    </cfRule>
  </conditionalFormatting>
  <conditionalFormatting sqref="E24">
    <cfRule type="expression" dxfId="47" priority="20">
      <formula>$D24="飼料"</formula>
    </cfRule>
  </conditionalFormatting>
  <conditionalFormatting sqref="E26">
    <cfRule type="expression" dxfId="46" priority="19">
      <formula>$D26="飼料"</formula>
    </cfRule>
  </conditionalFormatting>
  <conditionalFormatting sqref="E28">
    <cfRule type="expression" dxfId="45" priority="18">
      <formula>$D28="飼料"</formula>
    </cfRule>
  </conditionalFormatting>
  <conditionalFormatting sqref="E30">
    <cfRule type="expression" dxfId="44" priority="17">
      <formula>$D30="飼料"</formula>
    </cfRule>
  </conditionalFormatting>
  <conditionalFormatting sqref="E32">
    <cfRule type="expression" dxfId="43" priority="16">
      <formula>$D32="飼料"</formula>
    </cfRule>
  </conditionalFormatting>
  <conditionalFormatting sqref="E34">
    <cfRule type="expression" dxfId="42" priority="15">
      <formula>$D34="飼料"</formula>
    </cfRule>
  </conditionalFormatting>
  <conditionalFormatting sqref="E36">
    <cfRule type="expression" dxfId="41" priority="14">
      <formula>$D36="飼料"</formula>
    </cfRule>
  </conditionalFormatting>
  <conditionalFormatting sqref="E38">
    <cfRule type="expression" dxfId="40" priority="13">
      <formula>$D38="飼料"</formula>
    </cfRule>
  </conditionalFormatting>
  <conditionalFormatting sqref="E40">
    <cfRule type="expression" dxfId="39" priority="12">
      <formula>$D40="飼料"</formula>
    </cfRule>
  </conditionalFormatting>
  <conditionalFormatting sqref="E42">
    <cfRule type="expression" dxfId="38" priority="11">
      <formula>$D42="飼料"</formula>
    </cfRule>
  </conditionalFormatting>
  <conditionalFormatting sqref="E44">
    <cfRule type="expression" dxfId="37" priority="10">
      <formula>$D44="飼料"</formula>
    </cfRule>
  </conditionalFormatting>
  <conditionalFormatting sqref="E46">
    <cfRule type="expression" dxfId="36" priority="9">
      <formula>$D46="飼料"</formula>
    </cfRule>
  </conditionalFormatting>
  <conditionalFormatting sqref="E48">
    <cfRule type="expression" dxfId="35" priority="8">
      <formula>$D48="飼料"</formula>
    </cfRule>
  </conditionalFormatting>
  <conditionalFormatting sqref="E50">
    <cfRule type="expression" dxfId="34" priority="7">
      <formula>$D50="飼料"</formula>
    </cfRule>
  </conditionalFormatting>
  <conditionalFormatting sqref="E52">
    <cfRule type="expression" dxfId="33" priority="6">
      <formula>$D52="飼料"</formula>
    </cfRule>
  </conditionalFormatting>
  <conditionalFormatting sqref="E54">
    <cfRule type="expression" dxfId="32" priority="5">
      <formula>$D54="飼料"</formula>
    </cfRule>
  </conditionalFormatting>
  <conditionalFormatting sqref="E56">
    <cfRule type="expression" dxfId="31" priority="4">
      <formula>$D56="飼料"</formula>
    </cfRule>
  </conditionalFormatting>
  <conditionalFormatting sqref="E58">
    <cfRule type="expression" dxfId="30" priority="3">
      <formula>$D58="飼料"</formula>
    </cfRule>
  </conditionalFormatting>
  <conditionalFormatting sqref="E60">
    <cfRule type="expression" dxfId="29" priority="2">
      <formula>$D60="飼料"</formula>
    </cfRule>
  </conditionalFormatting>
  <conditionalFormatting sqref="E62">
    <cfRule type="expression" dxfId="28" priority="1">
      <formula>$D62="飼料"</formula>
    </cfRule>
  </conditionalFormatting>
  <dataValidations count="2">
    <dataValidation errorStyle="information" allowBlank="1" showInputMessage="1" showErrorMessage="1" sqref="AB54:AB63" xr:uid="{00000000-0002-0000-0600-000000000000}"/>
    <dataValidation imeMode="on" allowBlank="1" showInputMessage="1" showErrorMessage="1" sqref="F14 F16 F18 F20 F22 F24 F26 F28 F30 F32 F34 F36 F38 F40 F42 F44 F46 F48 F50 F52 F54 F56 F58 F60 F62" xr:uid="{00000000-0002-0000-0600-000001000000}"/>
  </dataValidations>
  <printOptions horizontalCentered="1"/>
  <pageMargins left="0.39370078740157483" right="0.39370078740157483" top="0.35433070866141736" bottom="0.15748031496062992" header="0.31496062992125984" footer="0.31496062992125984"/>
  <pageSetup paperSize="9" scale="74" fitToWidth="0" orientation="landscape" blackAndWhite="1" r:id="rId1"/>
  <drawing r:id="rId2"/>
  <extLst>
    <ext xmlns:x14="http://schemas.microsoft.com/office/spreadsheetml/2009/9/main" uri="{78C0D931-6437-407d-A8EE-F0AAD7539E65}">
      <x14:conditionalFormattings>
        <x14:conditionalFormatting xmlns:xm="http://schemas.microsoft.com/office/excel/2006/main">
          <x14:cfRule type="expression" priority="25" id="{6753F50F-1A17-4E53-AE20-58197DE156A8}">
            <xm:f>'C:\Users\01102321\Desktop\品目別内訳書ダウンロード版確認\1214時点\[〔個人用〕_販売金額等の品目別内訳書Download用Excel版-1-1.xlsx]ページ2'!#REF!="飼料"</xm:f>
            <x14:dxf>
              <fill>
                <patternFill patternType="none">
                  <bgColor auto="1"/>
                </patternFill>
              </fill>
            </x14:dxf>
          </x14:cfRule>
          <xm:sqref>E64:E66</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600-000002000000}">
          <x14:formula1>
            <xm:f>リスト!$A$2:$A$7</xm:f>
          </x14:formula1>
          <xm:sqref>D14 D16 D18 D20 D22 D24 D26 D28 D30 D32 D34 D36 D38 D40 D42 D44 D46 D48 D50 D52 D54 D56 D58 D60 D62</xm:sqref>
        </x14:dataValidation>
        <x14:dataValidation type="list" allowBlank="1" showInputMessage="1" showErrorMessage="1" xr:uid="{00000000-0002-0000-0600-000003000000}">
          <x14:formula1>
            <xm:f>'Y:\Users\01102321\Desktop\品目別内訳書ダウンロード版確認\1214時点\[〔個人用〕_販売金額等の品目別内訳書Download用Excel版-1-1.xlsx]リスト'!#REF!</xm:f>
          </x14:formula1>
          <xm:sqref>D64:E67</xm:sqref>
        </x14:dataValidation>
        <x14:dataValidation type="list" errorStyle="information" imeMode="on" allowBlank="1" showInputMessage="1" xr:uid="{00000000-0002-0000-0600-000004000000}">
          <x14:formula1>
            <xm:f>リスト!$G$2:$G$4</xm:f>
          </x14:formula1>
          <xm:sqref>AA14:AA63</xm:sqref>
        </x14:dataValidation>
        <x14:dataValidation type="list" allowBlank="1" showInputMessage="1" xr:uid="{00000000-0002-0000-0600-000005000000}">
          <x14:formula1>
            <xm:f>'Y:\Users\01102321\Desktop\品目別内訳書ダウンロード版確認\1214時点\[〔個人用〕_販売金額等の品目別内訳書Download用Excel版-1-1.xlsx]リスト'!#REF!</xm:f>
          </x14:formula1>
          <xm:sqref>C65:C67 B64</xm:sqref>
        </x14:dataValidation>
        <x14:dataValidation type="list" imeMode="on" allowBlank="1" showInputMessage="1" xr:uid="{00000000-0002-0000-0600-000006000000}">
          <x14:formula1>
            <xm:f>リスト!$F$3:$F$62</xm:f>
          </x14:formula1>
          <xm:sqref>C14:C63</xm:sqref>
        </x14:dataValidation>
        <x14:dataValidation type="list" allowBlank="1" showInputMessage="1" showErrorMessage="1" xr:uid="{00000000-0002-0000-0600-000007000000}">
          <x14:formula1>
            <xm:f>リスト2!$C143:$G143</xm:f>
          </x14:formula1>
          <xm:sqref>E14 E62 E60 E58 E56 E54 E52 E50 E48 E46 E44 E42 E40 E38 E36 E34 E32 E30 E28 E26 E24 E22 E20 E18 E16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B68"/>
  <sheetViews>
    <sheetView zoomScaleNormal="100" zoomScaleSheetLayoutView="100" workbookViewId="0">
      <pane ySplit="13" topLeftCell="A14" activePane="bottomLeft" state="frozen"/>
      <selection activeCell="C5" sqref="C5"/>
      <selection pane="bottomLeft" activeCell="C14" sqref="C14:C15"/>
    </sheetView>
  </sheetViews>
  <sheetFormatPr defaultRowHeight="13.5" x14ac:dyDescent="0.15"/>
  <cols>
    <col min="1" max="1" width="3.5" style="10" bestFit="1" customWidth="1"/>
    <col min="2" max="2" width="4.375" style="179" customWidth="1"/>
    <col min="3" max="3" width="14.625" style="9" customWidth="1"/>
    <col min="4" max="4" width="7" style="9" bestFit="1" customWidth="1"/>
    <col min="5" max="5" width="14.625" style="9" customWidth="1"/>
    <col min="6" max="6" width="17.625" style="9" customWidth="1"/>
    <col min="7" max="7" width="9" style="9" bestFit="1" customWidth="1"/>
    <col min="8" max="9" width="6.25" style="9" customWidth="1"/>
    <col min="10" max="10" width="6.375" style="9" bestFit="1" customWidth="1"/>
    <col min="11" max="11" width="6.875" style="9" customWidth="1"/>
    <col min="12" max="13" width="6.25" style="9" customWidth="1"/>
    <col min="14" max="14" width="6.375" style="9" bestFit="1" customWidth="1"/>
    <col min="15" max="15" width="6.875" style="9" customWidth="1"/>
    <col min="16" max="17" width="6.25" style="9" customWidth="1"/>
    <col min="18" max="18" width="5.75" style="9" customWidth="1"/>
    <col min="19" max="19" width="6.875" style="9" customWidth="1"/>
    <col min="20" max="21" width="6.25" style="9" customWidth="1"/>
    <col min="22" max="22" width="5.25" style="9" customWidth="1"/>
    <col min="23" max="26" width="3.75" style="9" customWidth="1"/>
    <col min="27" max="27" width="7.5" style="9" bestFit="1" customWidth="1"/>
    <col min="28" max="16384" width="9" style="10"/>
  </cols>
  <sheetData>
    <row r="1" spans="1:27" ht="4.5" customHeight="1" x14ac:dyDescent="0.15"/>
    <row r="2" spans="1:27" ht="16.5" x14ac:dyDescent="0.15">
      <c r="C2" s="11"/>
      <c r="AA2" s="9">
        <v>5</v>
      </c>
    </row>
    <row r="3" spans="1:27" ht="6.75" customHeight="1" x14ac:dyDescent="0.15"/>
    <row r="4" spans="1:27" x14ac:dyDescent="0.15">
      <c r="C4" s="320" t="s">
        <v>220</v>
      </c>
      <c r="D4" s="321"/>
    </row>
    <row r="5" spans="1:27" ht="14.25" x14ac:dyDescent="0.15">
      <c r="C5" s="60"/>
      <c r="D5" s="60"/>
      <c r="E5" s="60"/>
      <c r="F5" s="60"/>
      <c r="G5" s="60"/>
      <c r="H5" s="61" t="str">
        <f>ページ1!H5</f>
        <v>令和</v>
      </c>
      <c r="I5" s="64">
        <f>ページ1!I5</f>
        <v>0</v>
      </c>
      <c r="J5" s="67" t="str">
        <f>ページ1!J5</f>
        <v>年産　水稲共済　販売金額等の品目別内訳書</v>
      </c>
      <c r="K5" s="60"/>
      <c r="L5" s="60"/>
      <c r="M5" s="60"/>
      <c r="N5" s="60"/>
      <c r="O5" s="60"/>
      <c r="P5" s="60"/>
      <c r="Q5" s="60"/>
      <c r="R5" s="60"/>
      <c r="S5" s="60"/>
      <c r="T5" s="60"/>
      <c r="U5" s="60"/>
      <c r="V5" s="60"/>
      <c r="W5" s="60"/>
      <c r="X5" s="60"/>
      <c r="Y5" s="60"/>
      <c r="Z5" s="60"/>
      <c r="AA5" s="10"/>
    </row>
    <row r="6" spans="1:27" ht="14.25" x14ac:dyDescent="0.15">
      <c r="C6" s="60"/>
      <c r="D6" s="60"/>
      <c r="E6" s="60"/>
      <c r="F6" s="60"/>
      <c r="G6" s="60"/>
      <c r="H6" s="60"/>
      <c r="I6" s="61"/>
      <c r="J6" s="64"/>
      <c r="K6" s="67"/>
      <c r="L6" s="60"/>
      <c r="M6" s="60"/>
      <c r="N6" s="60"/>
      <c r="O6" s="60"/>
      <c r="P6" s="60"/>
      <c r="Q6" s="60"/>
      <c r="R6" s="60"/>
      <c r="S6" s="60"/>
      <c r="T6" s="60"/>
      <c r="U6" s="60"/>
      <c r="V6" s="60"/>
      <c r="W6" s="60"/>
      <c r="X6" s="60"/>
      <c r="Y6" s="60"/>
      <c r="Z6" s="60"/>
      <c r="AA6" s="60"/>
    </row>
    <row r="7" spans="1:27" ht="22.5" customHeight="1" x14ac:dyDescent="0.15">
      <c r="B7" s="260" t="s">
        <v>145</v>
      </c>
      <c r="C7" s="262"/>
      <c r="D7" s="417">
        <f>ページ1!D8</f>
        <v>0</v>
      </c>
      <c r="E7" s="418"/>
      <c r="F7" s="168" t="s">
        <v>146</v>
      </c>
      <c r="G7" s="419">
        <f>ページ1!G8</f>
        <v>0</v>
      </c>
      <c r="H7" s="420"/>
      <c r="I7" s="420"/>
      <c r="J7" s="260" t="s">
        <v>147</v>
      </c>
      <c r="K7" s="261"/>
      <c r="L7" s="262"/>
      <c r="M7" s="421">
        <f>ページ1!M8</f>
        <v>0</v>
      </c>
      <c r="N7" s="422"/>
      <c r="O7" s="422"/>
      <c r="P7" s="422"/>
      <c r="Q7" s="422"/>
      <c r="R7" s="422"/>
      <c r="S7" s="422"/>
      <c r="T7" s="422"/>
      <c r="U7" s="422"/>
      <c r="V7" s="422"/>
      <c r="W7" s="422"/>
      <c r="X7" s="422"/>
      <c r="Y7" s="422"/>
      <c r="Z7" s="422"/>
      <c r="AA7" s="423"/>
    </row>
    <row r="8" spans="1:27" ht="4.5" customHeight="1" x14ac:dyDescent="0.15"/>
    <row r="9" spans="1:27" ht="15.75" customHeight="1" x14ac:dyDescent="0.15">
      <c r="B9" s="181" t="str">
        <f>入力例_個人用!A26</f>
        <v>〔 内 訳 〕 入力例の（入力についてのお願い）に留意のうえ記入してください。</v>
      </c>
      <c r="C9" s="78"/>
      <c r="D9" s="78"/>
      <c r="E9" s="78"/>
      <c r="F9" s="78"/>
      <c r="G9" s="78"/>
      <c r="H9" s="78"/>
      <c r="I9" s="78"/>
      <c r="J9" s="78"/>
      <c r="K9" s="78"/>
      <c r="L9" s="78"/>
      <c r="M9" s="78"/>
      <c r="N9" s="78"/>
      <c r="O9" s="78"/>
      <c r="P9" s="78"/>
      <c r="Q9" s="78"/>
      <c r="R9" s="78"/>
      <c r="S9" s="78"/>
      <c r="T9" s="78"/>
      <c r="U9" s="78"/>
      <c r="V9" s="78"/>
      <c r="W9" s="78"/>
      <c r="X9" s="78"/>
      <c r="Y9" s="78"/>
      <c r="Z9" s="78"/>
      <c r="AA9" s="10"/>
    </row>
    <row r="10" spans="1:27" ht="15.75" customHeight="1" x14ac:dyDescent="0.15">
      <c r="B10" s="279" t="s">
        <v>7</v>
      </c>
      <c r="C10" s="317"/>
      <c r="D10" s="313" t="s">
        <v>8</v>
      </c>
      <c r="E10" s="278" t="s">
        <v>9</v>
      </c>
      <c r="F10" s="291" t="s">
        <v>108</v>
      </c>
      <c r="G10" s="291"/>
      <c r="H10" s="291"/>
      <c r="I10" s="291"/>
      <c r="J10" s="291"/>
      <c r="K10" s="291" t="s">
        <v>11</v>
      </c>
      <c r="L10" s="291"/>
      <c r="M10" s="291"/>
      <c r="N10" s="291"/>
      <c r="O10" s="322" t="s">
        <v>12</v>
      </c>
      <c r="P10" s="413"/>
      <c r="Q10" s="413"/>
      <c r="R10" s="356"/>
      <c r="S10" s="322" t="s">
        <v>13</v>
      </c>
      <c r="T10" s="413"/>
      <c r="U10" s="413"/>
      <c r="V10" s="356"/>
      <c r="W10" s="322" t="s">
        <v>14</v>
      </c>
      <c r="X10" s="413"/>
      <c r="Y10" s="413"/>
      <c r="Z10" s="356"/>
      <c r="AA10" s="313" t="s">
        <v>15</v>
      </c>
    </row>
    <row r="11" spans="1:27" ht="13.5" customHeight="1" x14ac:dyDescent="0.15">
      <c r="B11" s="357"/>
      <c r="C11" s="358"/>
      <c r="D11" s="314"/>
      <c r="E11" s="293"/>
      <c r="F11" s="37" t="s">
        <v>10</v>
      </c>
      <c r="G11" s="39" t="s">
        <v>19</v>
      </c>
      <c r="H11" s="278" t="s">
        <v>21</v>
      </c>
      <c r="I11" s="278"/>
      <c r="J11" s="37" t="s">
        <v>23</v>
      </c>
      <c r="K11" s="39" t="s">
        <v>19</v>
      </c>
      <c r="L11" s="278" t="s">
        <v>21</v>
      </c>
      <c r="M11" s="278"/>
      <c r="N11" s="37" t="s">
        <v>23</v>
      </c>
      <c r="O11" s="39" t="s">
        <v>19</v>
      </c>
      <c r="P11" s="278" t="s">
        <v>21</v>
      </c>
      <c r="Q11" s="278"/>
      <c r="R11" s="37" t="s">
        <v>23</v>
      </c>
      <c r="S11" s="39" t="s">
        <v>19</v>
      </c>
      <c r="T11" s="278" t="s">
        <v>21</v>
      </c>
      <c r="U11" s="278"/>
      <c r="V11" s="37" t="s">
        <v>23</v>
      </c>
      <c r="W11" s="279" t="s">
        <v>19</v>
      </c>
      <c r="X11" s="280"/>
      <c r="Y11" s="280"/>
      <c r="Z11" s="281"/>
      <c r="AA11" s="314"/>
    </row>
    <row r="12" spans="1:27" x14ac:dyDescent="0.15">
      <c r="B12" s="357"/>
      <c r="C12" s="358"/>
      <c r="D12" s="314"/>
      <c r="E12" s="293"/>
      <c r="F12" s="26"/>
      <c r="G12" s="40" t="s">
        <v>20</v>
      </c>
      <c r="H12" s="282" t="s">
        <v>25</v>
      </c>
      <c r="I12" s="282"/>
      <c r="J12" s="26" t="s">
        <v>24</v>
      </c>
      <c r="K12" s="40" t="s">
        <v>20</v>
      </c>
      <c r="L12" s="282" t="s">
        <v>25</v>
      </c>
      <c r="M12" s="282"/>
      <c r="N12" s="26" t="s">
        <v>24</v>
      </c>
      <c r="O12" s="40" t="s">
        <v>20</v>
      </c>
      <c r="P12" s="282" t="s">
        <v>25</v>
      </c>
      <c r="Q12" s="282"/>
      <c r="R12" s="26" t="s">
        <v>24</v>
      </c>
      <c r="S12" s="40" t="s">
        <v>20</v>
      </c>
      <c r="T12" s="282" t="s">
        <v>25</v>
      </c>
      <c r="U12" s="282"/>
      <c r="V12" s="26" t="s">
        <v>24</v>
      </c>
      <c r="W12" s="344" t="s">
        <v>20</v>
      </c>
      <c r="X12" s="345"/>
      <c r="Y12" s="345"/>
      <c r="Z12" s="346"/>
      <c r="AA12" s="318" t="s">
        <v>205</v>
      </c>
    </row>
    <row r="13" spans="1:27" x14ac:dyDescent="0.15">
      <c r="B13" s="283"/>
      <c r="C13" s="285"/>
      <c r="D13" s="312"/>
      <c r="E13" s="294"/>
      <c r="F13" s="38"/>
      <c r="G13" s="38" t="s">
        <v>17</v>
      </c>
      <c r="H13" s="294" t="s">
        <v>18</v>
      </c>
      <c r="I13" s="294"/>
      <c r="J13" s="38" t="s">
        <v>143</v>
      </c>
      <c r="K13" s="38" t="s">
        <v>17</v>
      </c>
      <c r="L13" s="294" t="s">
        <v>18</v>
      </c>
      <c r="M13" s="294"/>
      <c r="N13" s="38" t="s">
        <v>143</v>
      </c>
      <c r="O13" s="38" t="s">
        <v>17</v>
      </c>
      <c r="P13" s="294" t="s">
        <v>18</v>
      </c>
      <c r="Q13" s="294"/>
      <c r="R13" s="38" t="s">
        <v>143</v>
      </c>
      <c r="S13" s="38" t="s">
        <v>17</v>
      </c>
      <c r="T13" s="294" t="s">
        <v>18</v>
      </c>
      <c r="U13" s="294"/>
      <c r="V13" s="29" t="s">
        <v>143</v>
      </c>
      <c r="W13" s="29"/>
      <c r="X13" s="2"/>
      <c r="Y13" s="2"/>
      <c r="Z13" s="30"/>
      <c r="AA13" s="319"/>
    </row>
    <row r="14" spans="1:27" ht="11.65" customHeight="1" x14ac:dyDescent="0.15">
      <c r="A14" s="426">
        <v>96</v>
      </c>
      <c r="B14" s="191" t="str">
        <f>IF(C14="","",IF(ISERROR(VLOOKUP(C14,リスト!$L:$M,2,0)),"",VLOOKUP(C14,リスト!$L:$M,2,0)))</f>
        <v/>
      </c>
      <c r="C14" s="369"/>
      <c r="D14" s="367"/>
      <c r="E14" s="365"/>
      <c r="F14" s="363"/>
      <c r="G14" s="359"/>
      <c r="H14" s="371"/>
      <c r="I14" s="372"/>
      <c r="J14" s="361" t="str">
        <f t="shared" ref="J14" si="0">IF(ISERROR(H14/G14),"",H14/G14)</f>
        <v/>
      </c>
      <c r="K14" s="359"/>
      <c r="L14" s="371"/>
      <c r="M14" s="372"/>
      <c r="N14" s="361" t="str">
        <f t="shared" ref="N14" si="1">IF(ISERROR(L14/K14),"",L14/K14)</f>
        <v/>
      </c>
      <c r="O14" s="359"/>
      <c r="P14" s="371"/>
      <c r="Q14" s="372"/>
      <c r="R14" s="361" t="str">
        <f>IF(ISERROR(P14/O14),"",P14/O14)</f>
        <v/>
      </c>
      <c r="S14" s="359"/>
      <c r="T14" s="371"/>
      <c r="U14" s="372"/>
      <c r="V14" s="361" t="str">
        <f t="shared" ref="V14" si="2">IF(ISERROR(T14/S14),"",T14/S14)</f>
        <v/>
      </c>
      <c r="W14" s="371"/>
      <c r="X14" s="377"/>
      <c r="Y14" s="377"/>
      <c r="Z14" s="372"/>
      <c r="AA14" s="173"/>
    </row>
    <row r="15" spans="1:27" s="177" customFormat="1" ht="11.65" customHeight="1" x14ac:dyDescent="0.15">
      <c r="A15" s="426"/>
      <c r="B15" s="192" t="str">
        <f>IF(C14="","",IF(ISERROR(VLOOKUP(C14,リスト!$N:$O,2,0)),"",VLOOKUP(C14,リスト!$N:$O,2,0)))</f>
        <v/>
      </c>
      <c r="C15" s="370"/>
      <c r="D15" s="368"/>
      <c r="E15" s="366"/>
      <c r="F15" s="364"/>
      <c r="G15" s="360"/>
      <c r="H15" s="373"/>
      <c r="I15" s="374"/>
      <c r="J15" s="362"/>
      <c r="K15" s="360"/>
      <c r="L15" s="373"/>
      <c r="M15" s="374"/>
      <c r="N15" s="362"/>
      <c r="O15" s="360"/>
      <c r="P15" s="373"/>
      <c r="Q15" s="374"/>
      <c r="R15" s="362"/>
      <c r="S15" s="360"/>
      <c r="T15" s="373"/>
      <c r="U15" s="374"/>
      <c r="V15" s="362"/>
      <c r="W15" s="373"/>
      <c r="X15" s="378"/>
      <c r="Y15" s="378"/>
      <c r="Z15" s="374"/>
      <c r="AA15" s="174"/>
    </row>
    <row r="16" spans="1:27" ht="11.65" customHeight="1" x14ac:dyDescent="0.15">
      <c r="A16" s="426">
        <v>97</v>
      </c>
      <c r="B16" s="191" t="str">
        <f>IF(C16="","",IF(ISERROR(VLOOKUP(C16,リスト!$L:$M,2,0)),"",VLOOKUP(C16,リスト!$L:$M,2,0)))</f>
        <v/>
      </c>
      <c r="C16" s="369"/>
      <c r="D16" s="367"/>
      <c r="E16" s="365"/>
      <c r="F16" s="363"/>
      <c r="G16" s="359"/>
      <c r="H16" s="371"/>
      <c r="I16" s="372"/>
      <c r="J16" s="361" t="str">
        <f t="shared" ref="J16" si="3">IF(ISERROR(H16/G16),"",H16/G16)</f>
        <v/>
      </c>
      <c r="K16" s="359"/>
      <c r="L16" s="371"/>
      <c r="M16" s="372"/>
      <c r="N16" s="361" t="str">
        <f t="shared" ref="N16" si="4">IF(ISERROR(L16/K16),"",L16/K16)</f>
        <v/>
      </c>
      <c r="O16" s="359"/>
      <c r="P16" s="371"/>
      <c r="Q16" s="372"/>
      <c r="R16" s="361" t="str">
        <f>IF(ISERROR(P16/O16),"",P16/O16)</f>
        <v/>
      </c>
      <c r="S16" s="359"/>
      <c r="T16" s="371"/>
      <c r="U16" s="372"/>
      <c r="V16" s="361" t="str">
        <f t="shared" ref="V16" si="5">IF(ISERROR(T16/S16),"",T16/S16)</f>
        <v/>
      </c>
      <c r="W16" s="371"/>
      <c r="X16" s="377"/>
      <c r="Y16" s="377"/>
      <c r="Z16" s="372"/>
      <c r="AA16" s="173"/>
    </row>
    <row r="17" spans="1:27" s="177" customFormat="1" ht="11.65" customHeight="1" x14ac:dyDescent="0.15">
      <c r="A17" s="426"/>
      <c r="B17" s="192" t="str">
        <f>IF(C16="","",IF(ISERROR(VLOOKUP(C16,リスト!$N:$O,2,0)),"",VLOOKUP(C16,リスト!$N:$O,2,0)))</f>
        <v/>
      </c>
      <c r="C17" s="370"/>
      <c r="D17" s="368"/>
      <c r="E17" s="366"/>
      <c r="F17" s="364"/>
      <c r="G17" s="360"/>
      <c r="H17" s="373"/>
      <c r="I17" s="374"/>
      <c r="J17" s="362"/>
      <c r="K17" s="360"/>
      <c r="L17" s="373"/>
      <c r="M17" s="374"/>
      <c r="N17" s="362"/>
      <c r="O17" s="360"/>
      <c r="P17" s="373"/>
      <c r="Q17" s="374"/>
      <c r="R17" s="362"/>
      <c r="S17" s="360"/>
      <c r="T17" s="373"/>
      <c r="U17" s="374"/>
      <c r="V17" s="362"/>
      <c r="W17" s="373"/>
      <c r="X17" s="378"/>
      <c r="Y17" s="378"/>
      <c r="Z17" s="374"/>
      <c r="AA17" s="174"/>
    </row>
    <row r="18" spans="1:27" ht="11.65" customHeight="1" x14ac:dyDescent="0.15">
      <c r="A18" s="426">
        <v>98</v>
      </c>
      <c r="B18" s="191" t="str">
        <f>IF(C18="","",IF(ISERROR(VLOOKUP(C18,リスト!$L:$M,2,0)),"",VLOOKUP(C18,リスト!$L:$M,2,0)))</f>
        <v/>
      </c>
      <c r="C18" s="369"/>
      <c r="D18" s="367"/>
      <c r="E18" s="365"/>
      <c r="F18" s="363"/>
      <c r="G18" s="359"/>
      <c r="H18" s="371"/>
      <c r="I18" s="372"/>
      <c r="J18" s="361" t="str">
        <f t="shared" ref="J18" si="6">IF(ISERROR(H18/G18),"",H18/G18)</f>
        <v/>
      </c>
      <c r="K18" s="359"/>
      <c r="L18" s="371"/>
      <c r="M18" s="372"/>
      <c r="N18" s="361" t="str">
        <f t="shared" ref="N18" si="7">IF(ISERROR(L18/K18),"",L18/K18)</f>
        <v/>
      </c>
      <c r="O18" s="359"/>
      <c r="P18" s="371"/>
      <c r="Q18" s="372"/>
      <c r="R18" s="361" t="str">
        <f>IF(ISERROR(P18/O18),"",P18/O18)</f>
        <v/>
      </c>
      <c r="S18" s="359"/>
      <c r="T18" s="371"/>
      <c r="U18" s="372"/>
      <c r="V18" s="361" t="str">
        <f t="shared" ref="V18" si="8">IF(ISERROR(T18/S18),"",T18/S18)</f>
        <v/>
      </c>
      <c r="W18" s="371"/>
      <c r="X18" s="377"/>
      <c r="Y18" s="377"/>
      <c r="Z18" s="372"/>
      <c r="AA18" s="173"/>
    </row>
    <row r="19" spans="1:27" s="177" customFormat="1" ht="11.65" customHeight="1" x14ac:dyDescent="0.15">
      <c r="A19" s="426"/>
      <c r="B19" s="192" t="str">
        <f>IF(C18="","",IF(ISERROR(VLOOKUP(C18,リスト!$N:$O,2,0)),"",VLOOKUP(C18,リスト!$N:$O,2,0)))</f>
        <v/>
      </c>
      <c r="C19" s="370"/>
      <c r="D19" s="368"/>
      <c r="E19" s="366"/>
      <c r="F19" s="364"/>
      <c r="G19" s="360"/>
      <c r="H19" s="373"/>
      <c r="I19" s="374"/>
      <c r="J19" s="362"/>
      <c r="K19" s="360"/>
      <c r="L19" s="373"/>
      <c r="M19" s="374"/>
      <c r="N19" s="362"/>
      <c r="O19" s="360"/>
      <c r="P19" s="373"/>
      <c r="Q19" s="374"/>
      <c r="R19" s="362"/>
      <c r="S19" s="360"/>
      <c r="T19" s="373"/>
      <c r="U19" s="374"/>
      <c r="V19" s="362"/>
      <c r="W19" s="373"/>
      <c r="X19" s="378"/>
      <c r="Y19" s="378"/>
      <c r="Z19" s="374"/>
      <c r="AA19" s="174"/>
    </row>
    <row r="20" spans="1:27" ht="11.65" customHeight="1" x14ac:dyDescent="0.15">
      <c r="A20" s="426">
        <v>99</v>
      </c>
      <c r="B20" s="191" t="str">
        <f>IF(C20="","",IF(ISERROR(VLOOKUP(C20,リスト!$L:$M,2,0)),"",VLOOKUP(C20,リスト!$L:$M,2,0)))</f>
        <v/>
      </c>
      <c r="C20" s="369"/>
      <c r="D20" s="367"/>
      <c r="E20" s="365"/>
      <c r="F20" s="363"/>
      <c r="G20" s="359"/>
      <c r="H20" s="371"/>
      <c r="I20" s="372"/>
      <c r="J20" s="361" t="str">
        <f t="shared" ref="J20" si="9">IF(ISERROR(H20/G20),"",H20/G20)</f>
        <v/>
      </c>
      <c r="K20" s="359"/>
      <c r="L20" s="371"/>
      <c r="M20" s="372"/>
      <c r="N20" s="361" t="str">
        <f t="shared" ref="N20" si="10">IF(ISERROR(L20/K20),"",L20/K20)</f>
        <v/>
      </c>
      <c r="O20" s="359"/>
      <c r="P20" s="371"/>
      <c r="Q20" s="372"/>
      <c r="R20" s="361" t="str">
        <f>IF(ISERROR(P20/O20),"",P20/O20)</f>
        <v/>
      </c>
      <c r="S20" s="359"/>
      <c r="T20" s="371"/>
      <c r="U20" s="372"/>
      <c r="V20" s="361" t="str">
        <f t="shared" ref="V20" si="11">IF(ISERROR(T20/S20),"",T20/S20)</f>
        <v/>
      </c>
      <c r="W20" s="371"/>
      <c r="X20" s="377"/>
      <c r="Y20" s="377"/>
      <c r="Z20" s="372"/>
      <c r="AA20" s="173"/>
    </row>
    <row r="21" spans="1:27" s="177" customFormat="1" ht="11.65" customHeight="1" x14ac:dyDescent="0.15">
      <c r="A21" s="426"/>
      <c r="B21" s="192" t="str">
        <f>IF(C20="","",IF(ISERROR(VLOOKUP(C20,リスト!$N:$O,2,0)),"",VLOOKUP(C20,リスト!$N:$O,2,0)))</f>
        <v/>
      </c>
      <c r="C21" s="370"/>
      <c r="D21" s="368"/>
      <c r="E21" s="366"/>
      <c r="F21" s="364"/>
      <c r="G21" s="360"/>
      <c r="H21" s="373"/>
      <c r="I21" s="374"/>
      <c r="J21" s="362"/>
      <c r="K21" s="360"/>
      <c r="L21" s="373"/>
      <c r="M21" s="374"/>
      <c r="N21" s="362"/>
      <c r="O21" s="360"/>
      <c r="P21" s="373"/>
      <c r="Q21" s="374"/>
      <c r="R21" s="362"/>
      <c r="S21" s="360"/>
      <c r="T21" s="373"/>
      <c r="U21" s="374"/>
      <c r="V21" s="362"/>
      <c r="W21" s="373"/>
      <c r="X21" s="378"/>
      <c r="Y21" s="378"/>
      <c r="Z21" s="374"/>
      <c r="AA21" s="174"/>
    </row>
    <row r="22" spans="1:27" ht="11.65" customHeight="1" x14ac:dyDescent="0.15">
      <c r="A22" s="426">
        <v>100</v>
      </c>
      <c r="B22" s="191" t="str">
        <f>IF(C22="","",IF(ISERROR(VLOOKUP(C22,リスト!$L:$M,2,0)),"",VLOOKUP(C22,リスト!$L:$M,2,0)))</f>
        <v/>
      </c>
      <c r="C22" s="369"/>
      <c r="D22" s="367"/>
      <c r="E22" s="365"/>
      <c r="F22" s="363"/>
      <c r="G22" s="359"/>
      <c r="H22" s="371"/>
      <c r="I22" s="372"/>
      <c r="J22" s="361" t="str">
        <f t="shared" ref="J22" si="12">IF(ISERROR(H22/G22),"",H22/G22)</f>
        <v/>
      </c>
      <c r="K22" s="359"/>
      <c r="L22" s="371"/>
      <c r="M22" s="372"/>
      <c r="N22" s="361" t="str">
        <f t="shared" ref="N22" si="13">IF(ISERROR(L22/K22),"",L22/K22)</f>
        <v/>
      </c>
      <c r="O22" s="359"/>
      <c r="P22" s="371"/>
      <c r="Q22" s="372"/>
      <c r="R22" s="361" t="str">
        <f>IF(ISERROR(P22/O22),"",P22/O22)</f>
        <v/>
      </c>
      <c r="S22" s="359"/>
      <c r="T22" s="371"/>
      <c r="U22" s="372"/>
      <c r="V22" s="361" t="str">
        <f t="shared" ref="V22" si="14">IF(ISERROR(T22/S22),"",T22/S22)</f>
        <v/>
      </c>
      <c r="W22" s="371"/>
      <c r="X22" s="377"/>
      <c r="Y22" s="377"/>
      <c r="Z22" s="372"/>
      <c r="AA22" s="173"/>
    </row>
    <row r="23" spans="1:27" s="177" customFormat="1" ht="11.65" customHeight="1" x14ac:dyDescent="0.15">
      <c r="A23" s="426"/>
      <c r="B23" s="192" t="str">
        <f>IF(C22="","",IF(ISERROR(VLOOKUP(C22,リスト!$N:$O,2,0)),"",VLOOKUP(C22,リスト!$N:$O,2,0)))</f>
        <v/>
      </c>
      <c r="C23" s="370"/>
      <c r="D23" s="368"/>
      <c r="E23" s="366"/>
      <c r="F23" s="364"/>
      <c r="G23" s="360"/>
      <c r="H23" s="373"/>
      <c r="I23" s="374"/>
      <c r="J23" s="362"/>
      <c r="K23" s="360"/>
      <c r="L23" s="373"/>
      <c r="M23" s="374"/>
      <c r="N23" s="362"/>
      <c r="O23" s="360"/>
      <c r="P23" s="373"/>
      <c r="Q23" s="374"/>
      <c r="R23" s="362"/>
      <c r="S23" s="360"/>
      <c r="T23" s="373"/>
      <c r="U23" s="374"/>
      <c r="V23" s="362"/>
      <c r="W23" s="373"/>
      <c r="X23" s="378"/>
      <c r="Y23" s="378"/>
      <c r="Z23" s="374"/>
      <c r="AA23" s="174"/>
    </row>
    <row r="24" spans="1:27" ht="11.65" customHeight="1" x14ac:dyDescent="0.15">
      <c r="A24" s="426">
        <v>101</v>
      </c>
      <c r="B24" s="191" t="str">
        <f>IF(C24="","",IF(ISERROR(VLOOKUP(C24,リスト!$L:$M,2,0)),"",VLOOKUP(C24,リスト!$L:$M,2,0)))</f>
        <v/>
      </c>
      <c r="C24" s="369"/>
      <c r="D24" s="367"/>
      <c r="E24" s="365"/>
      <c r="F24" s="363"/>
      <c r="G24" s="359"/>
      <c r="H24" s="371"/>
      <c r="I24" s="372"/>
      <c r="J24" s="361" t="str">
        <f t="shared" ref="J24" si="15">IF(ISERROR(H24/G24),"",H24/G24)</f>
        <v/>
      </c>
      <c r="K24" s="359"/>
      <c r="L24" s="371"/>
      <c r="M24" s="372"/>
      <c r="N24" s="361" t="str">
        <f t="shared" ref="N24" si="16">IF(ISERROR(L24/K24),"",L24/K24)</f>
        <v/>
      </c>
      <c r="O24" s="359"/>
      <c r="P24" s="371"/>
      <c r="Q24" s="372"/>
      <c r="R24" s="361" t="str">
        <f>IF(ISERROR(P24/O24),"",P24/O24)</f>
        <v/>
      </c>
      <c r="S24" s="359"/>
      <c r="T24" s="371"/>
      <c r="U24" s="372"/>
      <c r="V24" s="361" t="str">
        <f t="shared" ref="V24" si="17">IF(ISERROR(T24/S24),"",T24/S24)</f>
        <v/>
      </c>
      <c r="W24" s="371"/>
      <c r="X24" s="377"/>
      <c r="Y24" s="377"/>
      <c r="Z24" s="372"/>
      <c r="AA24" s="173"/>
    </row>
    <row r="25" spans="1:27" s="177" customFormat="1" ht="11.65" customHeight="1" x14ac:dyDescent="0.15">
      <c r="A25" s="426"/>
      <c r="B25" s="192" t="str">
        <f>IF(C24="","",IF(ISERROR(VLOOKUP(C24,リスト!$N:$O,2,0)),"",VLOOKUP(C24,リスト!$N:$O,2,0)))</f>
        <v/>
      </c>
      <c r="C25" s="370"/>
      <c r="D25" s="368"/>
      <c r="E25" s="366"/>
      <c r="F25" s="364"/>
      <c r="G25" s="360"/>
      <c r="H25" s="373"/>
      <c r="I25" s="374"/>
      <c r="J25" s="362"/>
      <c r="K25" s="360"/>
      <c r="L25" s="373"/>
      <c r="M25" s="374"/>
      <c r="N25" s="362"/>
      <c r="O25" s="360"/>
      <c r="P25" s="373"/>
      <c r="Q25" s="374"/>
      <c r="R25" s="362"/>
      <c r="S25" s="360"/>
      <c r="T25" s="373"/>
      <c r="U25" s="374"/>
      <c r="V25" s="362"/>
      <c r="W25" s="373"/>
      <c r="X25" s="378"/>
      <c r="Y25" s="378"/>
      <c r="Z25" s="374"/>
      <c r="AA25" s="174"/>
    </row>
    <row r="26" spans="1:27" ht="11.65" customHeight="1" x14ac:dyDescent="0.15">
      <c r="A26" s="426">
        <v>102</v>
      </c>
      <c r="B26" s="191" t="str">
        <f>IF(C26="","",IF(ISERROR(VLOOKUP(C26,リスト!$L:$M,2,0)),"",VLOOKUP(C26,リスト!$L:$M,2,0)))</f>
        <v/>
      </c>
      <c r="C26" s="369"/>
      <c r="D26" s="367"/>
      <c r="E26" s="365"/>
      <c r="F26" s="363"/>
      <c r="G26" s="359"/>
      <c r="H26" s="371"/>
      <c r="I26" s="372"/>
      <c r="J26" s="361" t="str">
        <f t="shared" ref="J26" si="18">IF(ISERROR(H26/G26),"",H26/G26)</f>
        <v/>
      </c>
      <c r="K26" s="359"/>
      <c r="L26" s="371"/>
      <c r="M26" s="372"/>
      <c r="N26" s="361" t="str">
        <f t="shared" ref="N26" si="19">IF(ISERROR(L26/K26),"",L26/K26)</f>
        <v/>
      </c>
      <c r="O26" s="359"/>
      <c r="P26" s="371"/>
      <c r="Q26" s="372"/>
      <c r="R26" s="361" t="str">
        <f>IF(ISERROR(P26/O26),"",P26/O26)</f>
        <v/>
      </c>
      <c r="S26" s="359"/>
      <c r="T26" s="371"/>
      <c r="U26" s="372"/>
      <c r="V26" s="361" t="str">
        <f t="shared" ref="V26" si="20">IF(ISERROR(T26/S26),"",T26/S26)</f>
        <v/>
      </c>
      <c r="W26" s="371"/>
      <c r="X26" s="377"/>
      <c r="Y26" s="377"/>
      <c r="Z26" s="372"/>
      <c r="AA26" s="173"/>
    </row>
    <row r="27" spans="1:27" s="177" customFormat="1" ht="11.65" customHeight="1" x14ac:dyDescent="0.15">
      <c r="A27" s="426"/>
      <c r="B27" s="192" t="str">
        <f>IF(C26="","",IF(ISERROR(VLOOKUP(C26,リスト!$N:$O,2,0)),"",VLOOKUP(C26,リスト!$N:$O,2,0)))</f>
        <v/>
      </c>
      <c r="C27" s="370"/>
      <c r="D27" s="368"/>
      <c r="E27" s="366"/>
      <c r="F27" s="364"/>
      <c r="G27" s="360"/>
      <c r="H27" s="373"/>
      <c r="I27" s="374"/>
      <c r="J27" s="362"/>
      <c r="K27" s="360"/>
      <c r="L27" s="373"/>
      <c r="M27" s="374"/>
      <c r="N27" s="362"/>
      <c r="O27" s="360"/>
      <c r="P27" s="373"/>
      <c r="Q27" s="374"/>
      <c r="R27" s="362"/>
      <c r="S27" s="360"/>
      <c r="T27" s="373"/>
      <c r="U27" s="374"/>
      <c r="V27" s="362"/>
      <c r="W27" s="373"/>
      <c r="X27" s="378"/>
      <c r="Y27" s="378"/>
      <c r="Z27" s="374"/>
      <c r="AA27" s="174"/>
    </row>
    <row r="28" spans="1:27" ht="11.65" customHeight="1" x14ac:dyDescent="0.15">
      <c r="A28" s="426">
        <v>103</v>
      </c>
      <c r="B28" s="191" t="str">
        <f>IF(C28="","",IF(ISERROR(VLOOKUP(C28,リスト!$L:$M,2,0)),"",VLOOKUP(C28,リスト!$L:$M,2,0)))</f>
        <v/>
      </c>
      <c r="C28" s="369"/>
      <c r="D28" s="367"/>
      <c r="E28" s="365"/>
      <c r="F28" s="363"/>
      <c r="G28" s="359"/>
      <c r="H28" s="371"/>
      <c r="I28" s="372"/>
      <c r="J28" s="361" t="str">
        <f t="shared" ref="J28" si="21">IF(ISERROR(H28/G28),"",H28/G28)</f>
        <v/>
      </c>
      <c r="K28" s="359"/>
      <c r="L28" s="371"/>
      <c r="M28" s="372"/>
      <c r="N28" s="361" t="str">
        <f t="shared" ref="N28" si="22">IF(ISERROR(L28/K28),"",L28/K28)</f>
        <v/>
      </c>
      <c r="O28" s="359"/>
      <c r="P28" s="371"/>
      <c r="Q28" s="372"/>
      <c r="R28" s="361" t="str">
        <f>IF(ISERROR(P28/O28),"",P28/O28)</f>
        <v/>
      </c>
      <c r="S28" s="359"/>
      <c r="T28" s="371"/>
      <c r="U28" s="372"/>
      <c r="V28" s="361" t="str">
        <f t="shared" ref="V28" si="23">IF(ISERROR(T28/S28),"",T28/S28)</f>
        <v/>
      </c>
      <c r="W28" s="371"/>
      <c r="X28" s="377"/>
      <c r="Y28" s="377"/>
      <c r="Z28" s="372"/>
      <c r="AA28" s="173"/>
    </row>
    <row r="29" spans="1:27" s="177" customFormat="1" ht="11.65" customHeight="1" x14ac:dyDescent="0.15">
      <c r="A29" s="426"/>
      <c r="B29" s="192" t="str">
        <f>IF(C28="","",IF(ISERROR(VLOOKUP(C28,リスト!$N:$O,2,0)),"",VLOOKUP(C28,リスト!$N:$O,2,0)))</f>
        <v/>
      </c>
      <c r="C29" s="370"/>
      <c r="D29" s="368"/>
      <c r="E29" s="366"/>
      <c r="F29" s="364"/>
      <c r="G29" s="360"/>
      <c r="H29" s="373"/>
      <c r="I29" s="374"/>
      <c r="J29" s="362"/>
      <c r="K29" s="360"/>
      <c r="L29" s="373"/>
      <c r="M29" s="374"/>
      <c r="N29" s="362"/>
      <c r="O29" s="360"/>
      <c r="P29" s="373"/>
      <c r="Q29" s="374"/>
      <c r="R29" s="362"/>
      <c r="S29" s="360"/>
      <c r="T29" s="373"/>
      <c r="U29" s="374"/>
      <c r="V29" s="362"/>
      <c r="W29" s="373"/>
      <c r="X29" s="378"/>
      <c r="Y29" s="378"/>
      <c r="Z29" s="374"/>
      <c r="AA29" s="174"/>
    </row>
    <row r="30" spans="1:27" ht="11.65" customHeight="1" x14ac:dyDescent="0.15">
      <c r="A30" s="426">
        <v>104</v>
      </c>
      <c r="B30" s="191" t="str">
        <f>IF(C30="","",IF(ISERROR(VLOOKUP(C30,リスト!$L:$M,2,0)),"",VLOOKUP(C30,リスト!$L:$M,2,0)))</f>
        <v/>
      </c>
      <c r="C30" s="369"/>
      <c r="D30" s="367"/>
      <c r="E30" s="365"/>
      <c r="F30" s="363"/>
      <c r="G30" s="359"/>
      <c r="H30" s="371"/>
      <c r="I30" s="372"/>
      <c r="J30" s="361" t="str">
        <f t="shared" ref="J30" si="24">IF(ISERROR(H30/G30),"",H30/G30)</f>
        <v/>
      </c>
      <c r="K30" s="359"/>
      <c r="L30" s="371"/>
      <c r="M30" s="372"/>
      <c r="N30" s="361" t="str">
        <f t="shared" ref="N30" si="25">IF(ISERROR(L30/K30),"",L30/K30)</f>
        <v/>
      </c>
      <c r="O30" s="359"/>
      <c r="P30" s="371"/>
      <c r="Q30" s="372"/>
      <c r="R30" s="361" t="str">
        <f>IF(ISERROR(P30/O30),"",P30/O30)</f>
        <v/>
      </c>
      <c r="S30" s="359"/>
      <c r="T30" s="371"/>
      <c r="U30" s="372"/>
      <c r="V30" s="361" t="str">
        <f t="shared" ref="V30" si="26">IF(ISERROR(T30/S30),"",T30/S30)</f>
        <v/>
      </c>
      <c r="W30" s="371"/>
      <c r="X30" s="377"/>
      <c r="Y30" s="377"/>
      <c r="Z30" s="372"/>
      <c r="AA30" s="173"/>
    </row>
    <row r="31" spans="1:27" s="177" customFormat="1" ht="11.65" customHeight="1" x14ac:dyDescent="0.15">
      <c r="A31" s="426"/>
      <c r="B31" s="192" t="str">
        <f>IF(C30="","",IF(ISERROR(VLOOKUP(C30,リスト!$N:$O,2,0)),"",VLOOKUP(C30,リスト!$N:$O,2,0)))</f>
        <v/>
      </c>
      <c r="C31" s="370"/>
      <c r="D31" s="368"/>
      <c r="E31" s="366"/>
      <c r="F31" s="364"/>
      <c r="G31" s="360"/>
      <c r="H31" s="373"/>
      <c r="I31" s="374"/>
      <c r="J31" s="362"/>
      <c r="K31" s="360"/>
      <c r="L31" s="373"/>
      <c r="M31" s="374"/>
      <c r="N31" s="362"/>
      <c r="O31" s="360"/>
      <c r="P31" s="373"/>
      <c r="Q31" s="374"/>
      <c r="R31" s="362"/>
      <c r="S31" s="360"/>
      <c r="T31" s="373"/>
      <c r="U31" s="374"/>
      <c r="V31" s="362"/>
      <c r="W31" s="373"/>
      <c r="X31" s="378"/>
      <c r="Y31" s="378"/>
      <c r="Z31" s="374"/>
      <c r="AA31" s="174"/>
    </row>
    <row r="32" spans="1:27" ht="11.65" customHeight="1" x14ac:dyDescent="0.15">
      <c r="A32" s="426">
        <v>105</v>
      </c>
      <c r="B32" s="191" t="str">
        <f>IF(C32="","",IF(ISERROR(VLOOKUP(C32,リスト!$L:$M,2,0)),"",VLOOKUP(C32,リスト!$L:$M,2,0)))</f>
        <v/>
      </c>
      <c r="C32" s="369"/>
      <c r="D32" s="367"/>
      <c r="E32" s="365"/>
      <c r="F32" s="363"/>
      <c r="G32" s="359"/>
      <c r="H32" s="371"/>
      <c r="I32" s="372"/>
      <c r="J32" s="361" t="str">
        <f t="shared" ref="J32" si="27">IF(ISERROR(H32/G32),"",H32/G32)</f>
        <v/>
      </c>
      <c r="K32" s="359"/>
      <c r="L32" s="371"/>
      <c r="M32" s="372"/>
      <c r="N32" s="361" t="str">
        <f t="shared" ref="N32" si="28">IF(ISERROR(L32/K32),"",L32/K32)</f>
        <v/>
      </c>
      <c r="O32" s="359"/>
      <c r="P32" s="371"/>
      <c r="Q32" s="372"/>
      <c r="R32" s="361" t="str">
        <f>IF(ISERROR(P32/O32),"",P32/O32)</f>
        <v/>
      </c>
      <c r="S32" s="359"/>
      <c r="T32" s="371"/>
      <c r="U32" s="372"/>
      <c r="V32" s="361" t="str">
        <f t="shared" ref="V32" si="29">IF(ISERROR(T32/S32),"",T32/S32)</f>
        <v/>
      </c>
      <c r="W32" s="371"/>
      <c r="X32" s="377"/>
      <c r="Y32" s="377"/>
      <c r="Z32" s="372"/>
      <c r="AA32" s="173"/>
    </row>
    <row r="33" spans="1:27" s="177" customFormat="1" ht="11.65" customHeight="1" x14ac:dyDescent="0.15">
      <c r="A33" s="426"/>
      <c r="B33" s="192" t="str">
        <f>IF(C32="","",IF(ISERROR(VLOOKUP(C32,リスト!$N:$O,2,0)),"",VLOOKUP(C32,リスト!$N:$O,2,0)))</f>
        <v/>
      </c>
      <c r="C33" s="370"/>
      <c r="D33" s="368"/>
      <c r="E33" s="366"/>
      <c r="F33" s="364"/>
      <c r="G33" s="360"/>
      <c r="H33" s="373"/>
      <c r="I33" s="374"/>
      <c r="J33" s="362"/>
      <c r="K33" s="360"/>
      <c r="L33" s="373"/>
      <c r="M33" s="374"/>
      <c r="N33" s="362"/>
      <c r="O33" s="360"/>
      <c r="P33" s="373"/>
      <c r="Q33" s="374"/>
      <c r="R33" s="362"/>
      <c r="S33" s="360"/>
      <c r="T33" s="373"/>
      <c r="U33" s="374"/>
      <c r="V33" s="362"/>
      <c r="W33" s="373"/>
      <c r="X33" s="378"/>
      <c r="Y33" s="378"/>
      <c r="Z33" s="374"/>
      <c r="AA33" s="174"/>
    </row>
    <row r="34" spans="1:27" ht="11.65" customHeight="1" x14ac:dyDescent="0.15">
      <c r="A34" s="426">
        <v>106</v>
      </c>
      <c r="B34" s="191" t="str">
        <f>IF(C34="","",IF(ISERROR(VLOOKUP(C34,リスト!$L:$M,2,0)),"",VLOOKUP(C34,リスト!$L:$M,2,0)))</f>
        <v/>
      </c>
      <c r="C34" s="369"/>
      <c r="D34" s="367"/>
      <c r="E34" s="365"/>
      <c r="F34" s="363"/>
      <c r="G34" s="359"/>
      <c r="H34" s="371"/>
      <c r="I34" s="372"/>
      <c r="J34" s="361" t="str">
        <f t="shared" ref="J34" si="30">IF(ISERROR(H34/G34),"",H34/G34)</f>
        <v/>
      </c>
      <c r="K34" s="359"/>
      <c r="L34" s="371"/>
      <c r="M34" s="372"/>
      <c r="N34" s="361" t="str">
        <f t="shared" ref="N34" si="31">IF(ISERROR(L34/K34),"",L34/K34)</f>
        <v/>
      </c>
      <c r="O34" s="359"/>
      <c r="P34" s="371"/>
      <c r="Q34" s="372"/>
      <c r="R34" s="361" t="str">
        <f>IF(ISERROR(P34/O34),"",P34/O34)</f>
        <v/>
      </c>
      <c r="S34" s="359"/>
      <c r="T34" s="371"/>
      <c r="U34" s="372"/>
      <c r="V34" s="361" t="str">
        <f t="shared" ref="V34" si="32">IF(ISERROR(T34/S34),"",T34/S34)</f>
        <v/>
      </c>
      <c r="W34" s="371"/>
      <c r="X34" s="377"/>
      <c r="Y34" s="377"/>
      <c r="Z34" s="372"/>
      <c r="AA34" s="173"/>
    </row>
    <row r="35" spans="1:27" s="177" customFormat="1" ht="11.65" customHeight="1" x14ac:dyDescent="0.15">
      <c r="A35" s="426"/>
      <c r="B35" s="192" t="str">
        <f>IF(C34="","",IF(ISERROR(VLOOKUP(C34,リスト!$N:$O,2,0)),"",VLOOKUP(C34,リスト!$N:$O,2,0)))</f>
        <v/>
      </c>
      <c r="C35" s="370"/>
      <c r="D35" s="368"/>
      <c r="E35" s="366"/>
      <c r="F35" s="364"/>
      <c r="G35" s="360"/>
      <c r="H35" s="373"/>
      <c r="I35" s="374"/>
      <c r="J35" s="362"/>
      <c r="K35" s="360"/>
      <c r="L35" s="373"/>
      <c r="M35" s="374"/>
      <c r="N35" s="362"/>
      <c r="O35" s="360"/>
      <c r="P35" s="373"/>
      <c r="Q35" s="374"/>
      <c r="R35" s="362"/>
      <c r="S35" s="360"/>
      <c r="T35" s="373"/>
      <c r="U35" s="374"/>
      <c r="V35" s="362"/>
      <c r="W35" s="373"/>
      <c r="X35" s="378"/>
      <c r="Y35" s="378"/>
      <c r="Z35" s="374"/>
      <c r="AA35" s="174"/>
    </row>
    <row r="36" spans="1:27" ht="11.65" customHeight="1" x14ac:dyDescent="0.15">
      <c r="A36" s="426">
        <v>107</v>
      </c>
      <c r="B36" s="191" t="str">
        <f>IF(C36="","",IF(ISERROR(VLOOKUP(C36,リスト!$L:$M,2,0)),"",VLOOKUP(C36,リスト!$L:$M,2,0)))</f>
        <v/>
      </c>
      <c r="C36" s="369"/>
      <c r="D36" s="367"/>
      <c r="E36" s="365"/>
      <c r="F36" s="363"/>
      <c r="G36" s="359"/>
      <c r="H36" s="371"/>
      <c r="I36" s="372"/>
      <c r="J36" s="361" t="str">
        <f t="shared" ref="J36" si="33">IF(ISERROR(H36/G36),"",H36/G36)</f>
        <v/>
      </c>
      <c r="K36" s="359"/>
      <c r="L36" s="371"/>
      <c r="M36" s="372"/>
      <c r="N36" s="361" t="str">
        <f t="shared" ref="N36" si="34">IF(ISERROR(L36/K36),"",L36/K36)</f>
        <v/>
      </c>
      <c r="O36" s="359"/>
      <c r="P36" s="371"/>
      <c r="Q36" s="372"/>
      <c r="R36" s="361" t="str">
        <f>IF(ISERROR(P36/O36),"",P36/O36)</f>
        <v/>
      </c>
      <c r="S36" s="359"/>
      <c r="T36" s="371"/>
      <c r="U36" s="372"/>
      <c r="V36" s="361" t="str">
        <f t="shared" ref="V36" si="35">IF(ISERROR(T36/S36),"",T36/S36)</f>
        <v/>
      </c>
      <c r="W36" s="371"/>
      <c r="X36" s="377"/>
      <c r="Y36" s="377"/>
      <c r="Z36" s="372"/>
      <c r="AA36" s="173"/>
    </row>
    <row r="37" spans="1:27" s="177" customFormat="1" ht="11.65" customHeight="1" x14ac:dyDescent="0.15">
      <c r="A37" s="426"/>
      <c r="B37" s="192" t="str">
        <f>IF(C36="","",IF(ISERROR(VLOOKUP(C36,リスト!$N:$O,2,0)),"",VLOOKUP(C36,リスト!$N:$O,2,0)))</f>
        <v/>
      </c>
      <c r="C37" s="370"/>
      <c r="D37" s="368"/>
      <c r="E37" s="366"/>
      <c r="F37" s="364"/>
      <c r="G37" s="360"/>
      <c r="H37" s="373"/>
      <c r="I37" s="374"/>
      <c r="J37" s="362"/>
      <c r="K37" s="360"/>
      <c r="L37" s="373"/>
      <c r="M37" s="374"/>
      <c r="N37" s="362"/>
      <c r="O37" s="360"/>
      <c r="P37" s="373"/>
      <c r="Q37" s="374"/>
      <c r="R37" s="362"/>
      <c r="S37" s="360"/>
      <c r="T37" s="373"/>
      <c r="U37" s="374"/>
      <c r="V37" s="362"/>
      <c r="W37" s="373"/>
      <c r="X37" s="378"/>
      <c r="Y37" s="378"/>
      <c r="Z37" s="374"/>
      <c r="AA37" s="174"/>
    </row>
    <row r="38" spans="1:27" ht="11.65" customHeight="1" x14ac:dyDescent="0.15">
      <c r="A38" s="426">
        <v>108</v>
      </c>
      <c r="B38" s="191" t="str">
        <f>IF(C38="","",IF(ISERROR(VLOOKUP(C38,リスト!$L:$M,2,0)),"",VLOOKUP(C38,リスト!$L:$M,2,0)))</f>
        <v/>
      </c>
      <c r="C38" s="369"/>
      <c r="D38" s="367"/>
      <c r="E38" s="365"/>
      <c r="F38" s="363"/>
      <c r="G38" s="359"/>
      <c r="H38" s="371"/>
      <c r="I38" s="372"/>
      <c r="J38" s="361" t="str">
        <f t="shared" ref="J38" si="36">IF(ISERROR(H38/G38),"",H38/G38)</f>
        <v/>
      </c>
      <c r="K38" s="359"/>
      <c r="L38" s="371"/>
      <c r="M38" s="372"/>
      <c r="N38" s="361" t="str">
        <f t="shared" ref="N38" si="37">IF(ISERROR(L38/K38),"",L38/K38)</f>
        <v/>
      </c>
      <c r="O38" s="359"/>
      <c r="P38" s="371"/>
      <c r="Q38" s="372"/>
      <c r="R38" s="361" t="str">
        <f>IF(ISERROR(P38/O38),"",P38/O38)</f>
        <v/>
      </c>
      <c r="S38" s="359"/>
      <c r="T38" s="371"/>
      <c r="U38" s="372"/>
      <c r="V38" s="361" t="str">
        <f t="shared" ref="V38" si="38">IF(ISERROR(T38/S38),"",T38/S38)</f>
        <v/>
      </c>
      <c r="W38" s="371"/>
      <c r="X38" s="377"/>
      <c r="Y38" s="377"/>
      <c r="Z38" s="372"/>
      <c r="AA38" s="173"/>
    </row>
    <row r="39" spans="1:27" s="177" customFormat="1" ht="11.65" customHeight="1" x14ac:dyDescent="0.15">
      <c r="A39" s="426"/>
      <c r="B39" s="192" t="str">
        <f>IF(C38="","",IF(ISERROR(VLOOKUP(C38,リスト!$N:$O,2,0)),"",VLOOKUP(C38,リスト!$N:$O,2,0)))</f>
        <v/>
      </c>
      <c r="C39" s="370"/>
      <c r="D39" s="368"/>
      <c r="E39" s="366"/>
      <c r="F39" s="364"/>
      <c r="G39" s="360"/>
      <c r="H39" s="373"/>
      <c r="I39" s="374"/>
      <c r="J39" s="362"/>
      <c r="K39" s="360"/>
      <c r="L39" s="373"/>
      <c r="M39" s="374"/>
      <c r="N39" s="362"/>
      <c r="O39" s="360"/>
      <c r="P39" s="373"/>
      <c r="Q39" s="374"/>
      <c r="R39" s="362"/>
      <c r="S39" s="360"/>
      <c r="T39" s="373"/>
      <c r="U39" s="374"/>
      <c r="V39" s="362"/>
      <c r="W39" s="373"/>
      <c r="X39" s="378"/>
      <c r="Y39" s="378"/>
      <c r="Z39" s="374"/>
      <c r="AA39" s="174"/>
    </row>
    <row r="40" spans="1:27" ht="11.65" customHeight="1" x14ac:dyDescent="0.15">
      <c r="A40" s="426">
        <v>109</v>
      </c>
      <c r="B40" s="191" t="str">
        <f>IF(C40="","",IF(ISERROR(VLOOKUP(C40,リスト!$L:$M,2,0)),"",VLOOKUP(C40,リスト!$L:$M,2,0)))</f>
        <v/>
      </c>
      <c r="C40" s="369"/>
      <c r="D40" s="367"/>
      <c r="E40" s="365"/>
      <c r="F40" s="363"/>
      <c r="G40" s="359"/>
      <c r="H40" s="371"/>
      <c r="I40" s="372"/>
      <c r="J40" s="361" t="str">
        <f t="shared" ref="J40" si="39">IF(ISERROR(H40/G40),"",H40/G40)</f>
        <v/>
      </c>
      <c r="K40" s="359"/>
      <c r="L40" s="371"/>
      <c r="M40" s="372"/>
      <c r="N40" s="361" t="str">
        <f t="shared" ref="N40" si="40">IF(ISERROR(L40/K40),"",L40/K40)</f>
        <v/>
      </c>
      <c r="O40" s="359"/>
      <c r="P40" s="371"/>
      <c r="Q40" s="372"/>
      <c r="R40" s="361" t="str">
        <f>IF(ISERROR(P40/O40),"",P40/O40)</f>
        <v/>
      </c>
      <c r="S40" s="359"/>
      <c r="T40" s="371"/>
      <c r="U40" s="372"/>
      <c r="V40" s="361" t="str">
        <f t="shared" ref="V40" si="41">IF(ISERROR(T40/S40),"",T40/S40)</f>
        <v/>
      </c>
      <c r="W40" s="371"/>
      <c r="X40" s="377"/>
      <c r="Y40" s="377"/>
      <c r="Z40" s="372"/>
      <c r="AA40" s="173"/>
    </row>
    <row r="41" spans="1:27" s="177" customFormat="1" ht="11.65" customHeight="1" x14ac:dyDescent="0.15">
      <c r="A41" s="426"/>
      <c r="B41" s="192" t="str">
        <f>IF(C40="","",IF(ISERROR(VLOOKUP(C40,リスト!$N:$O,2,0)),"",VLOOKUP(C40,リスト!$N:$O,2,0)))</f>
        <v/>
      </c>
      <c r="C41" s="370"/>
      <c r="D41" s="368"/>
      <c r="E41" s="366"/>
      <c r="F41" s="364"/>
      <c r="G41" s="360"/>
      <c r="H41" s="373"/>
      <c r="I41" s="374"/>
      <c r="J41" s="362"/>
      <c r="K41" s="360"/>
      <c r="L41" s="373"/>
      <c r="M41" s="374"/>
      <c r="N41" s="362"/>
      <c r="O41" s="360"/>
      <c r="P41" s="373"/>
      <c r="Q41" s="374"/>
      <c r="R41" s="362"/>
      <c r="S41" s="360"/>
      <c r="T41" s="373"/>
      <c r="U41" s="374"/>
      <c r="V41" s="362"/>
      <c r="W41" s="373"/>
      <c r="X41" s="378"/>
      <c r="Y41" s="378"/>
      <c r="Z41" s="374"/>
      <c r="AA41" s="174"/>
    </row>
    <row r="42" spans="1:27" ht="11.65" customHeight="1" x14ac:dyDescent="0.15">
      <c r="A42" s="426">
        <v>110</v>
      </c>
      <c r="B42" s="191" t="str">
        <f>IF(C42="","",IF(ISERROR(VLOOKUP(C42,リスト!$L:$M,2,0)),"",VLOOKUP(C42,リスト!$L:$M,2,0)))</f>
        <v/>
      </c>
      <c r="C42" s="369"/>
      <c r="D42" s="367"/>
      <c r="E42" s="365"/>
      <c r="F42" s="363"/>
      <c r="G42" s="359"/>
      <c r="H42" s="371"/>
      <c r="I42" s="372"/>
      <c r="J42" s="361" t="str">
        <f t="shared" ref="J42" si="42">IF(ISERROR(H42/G42),"",H42/G42)</f>
        <v/>
      </c>
      <c r="K42" s="359"/>
      <c r="L42" s="371"/>
      <c r="M42" s="372"/>
      <c r="N42" s="361" t="str">
        <f t="shared" ref="N42" si="43">IF(ISERROR(L42/K42),"",L42/K42)</f>
        <v/>
      </c>
      <c r="O42" s="359"/>
      <c r="P42" s="371"/>
      <c r="Q42" s="372"/>
      <c r="R42" s="361" t="str">
        <f>IF(ISERROR(P42/O42),"",P42/O42)</f>
        <v/>
      </c>
      <c r="S42" s="359"/>
      <c r="T42" s="371"/>
      <c r="U42" s="372"/>
      <c r="V42" s="361" t="str">
        <f t="shared" ref="V42" si="44">IF(ISERROR(T42/S42),"",T42/S42)</f>
        <v/>
      </c>
      <c r="W42" s="371"/>
      <c r="X42" s="377"/>
      <c r="Y42" s="377"/>
      <c r="Z42" s="372"/>
      <c r="AA42" s="173"/>
    </row>
    <row r="43" spans="1:27" s="177" customFormat="1" ht="11.65" customHeight="1" x14ac:dyDescent="0.15">
      <c r="A43" s="426"/>
      <c r="B43" s="192" t="str">
        <f>IF(C42="","",IF(ISERROR(VLOOKUP(C42,リスト!$N:$O,2,0)),"",VLOOKUP(C42,リスト!$N:$O,2,0)))</f>
        <v/>
      </c>
      <c r="C43" s="370"/>
      <c r="D43" s="368"/>
      <c r="E43" s="366"/>
      <c r="F43" s="364"/>
      <c r="G43" s="360"/>
      <c r="H43" s="373"/>
      <c r="I43" s="374"/>
      <c r="J43" s="362"/>
      <c r="K43" s="360"/>
      <c r="L43" s="373"/>
      <c r="M43" s="374"/>
      <c r="N43" s="362"/>
      <c r="O43" s="360"/>
      <c r="P43" s="373"/>
      <c r="Q43" s="374"/>
      <c r="R43" s="362"/>
      <c r="S43" s="360"/>
      <c r="T43" s="373"/>
      <c r="U43" s="374"/>
      <c r="V43" s="362"/>
      <c r="W43" s="373"/>
      <c r="X43" s="378"/>
      <c r="Y43" s="378"/>
      <c r="Z43" s="374"/>
      <c r="AA43" s="174"/>
    </row>
    <row r="44" spans="1:27" ht="11.65" customHeight="1" x14ac:dyDescent="0.15">
      <c r="A44" s="426">
        <v>111</v>
      </c>
      <c r="B44" s="191" t="str">
        <f>IF(C44="","",IF(ISERROR(VLOOKUP(C44,リスト!$L:$M,2,0)),"",VLOOKUP(C44,リスト!$L:$M,2,0)))</f>
        <v/>
      </c>
      <c r="C44" s="369"/>
      <c r="D44" s="367"/>
      <c r="E44" s="365"/>
      <c r="F44" s="363"/>
      <c r="G44" s="359"/>
      <c r="H44" s="371"/>
      <c r="I44" s="372"/>
      <c r="J44" s="361" t="str">
        <f t="shared" ref="J44" si="45">IF(ISERROR(H44/G44),"",H44/G44)</f>
        <v/>
      </c>
      <c r="K44" s="359"/>
      <c r="L44" s="371"/>
      <c r="M44" s="372"/>
      <c r="N44" s="361" t="str">
        <f t="shared" ref="N44" si="46">IF(ISERROR(L44/K44),"",L44/K44)</f>
        <v/>
      </c>
      <c r="O44" s="359"/>
      <c r="P44" s="371"/>
      <c r="Q44" s="372"/>
      <c r="R44" s="361" t="str">
        <f>IF(ISERROR(P44/O44),"",P44/O44)</f>
        <v/>
      </c>
      <c r="S44" s="359"/>
      <c r="T44" s="371"/>
      <c r="U44" s="372"/>
      <c r="V44" s="361" t="str">
        <f t="shared" ref="V44" si="47">IF(ISERROR(T44/S44),"",T44/S44)</f>
        <v/>
      </c>
      <c r="W44" s="371"/>
      <c r="X44" s="377"/>
      <c r="Y44" s="377"/>
      <c r="Z44" s="372"/>
      <c r="AA44" s="173"/>
    </row>
    <row r="45" spans="1:27" s="177" customFormat="1" ht="11.65" customHeight="1" x14ac:dyDescent="0.15">
      <c r="A45" s="426"/>
      <c r="B45" s="192" t="str">
        <f>IF(C44="","",IF(ISERROR(VLOOKUP(C44,リスト!$N:$O,2,0)),"",VLOOKUP(C44,リスト!$N:$O,2,0)))</f>
        <v/>
      </c>
      <c r="C45" s="370"/>
      <c r="D45" s="368"/>
      <c r="E45" s="366"/>
      <c r="F45" s="364"/>
      <c r="G45" s="360"/>
      <c r="H45" s="373"/>
      <c r="I45" s="374"/>
      <c r="J45" s="362"/>
      <c r="K45" s="360"/>
      <c r="L45" s="373"/>
      <c r="M45" s="374"/>
      <c r="N45" s="362"/>
      <c r="O45" s="360"/>
      <c r="P45" s="373"/>
      <c r="Q45" s="374"/>
      <c r="R45" s="362"/>
      <c r="S45" s="360"/>
      <c r="T45" s="373"/>
      <c r="U45" s="374"/>
      <c r="V45" s="362"/>
      <c r="W45" s="373"/>
      <c r="X45" s="378"/>
      <c r="Y45" s="378"/>
      <c r="Z45" s="374"/>
      <c r="AA45" s="174"/>
    </row>
    <row r="46" spans="1:27" ht="11.65" customHeight="1" x14ac:dyDescent="0.15">
      <c r="A46" s="426">
        <v>112</v>
      </c>
      <c r="B46" s="191" t="str">
        <f>IF(C46="","",IF(ISERROR(VLOOKUP(C46,リスト!$L:$M,2,0)),"",VLOOKUP(C46,リスト!$L:$M,2,0)))</f>
        <v/>
      </c>
      <c r="C46" s="369"/>
      <c r="D46" s="367"/>
      <c r="E46" s="365"/>
      <c r="F46" s="363"/>
      <c r="G46" s="359"/>
      <c r="H46" s="371"/>
      <c r="I46" s="372"/>
      <c r="J46" s="361" t="str">
        <f t="shared" ref="J46" si="48">IF(ISERROR(H46/G46),"",H46/G46)</f>
        <v/>
      </c>
      <c r="K46" s="359"/>
      <c r="L46" s="371"/>
      <c r="M46" s="372"/>
      <c r="N46" s="361" t="str">
        <f t="shared" ref="N46" si="49">IF(ISERROR(L46/K46),"",L46/K46)</f>
        <v/>
      </c>
      <c r="O46" s="359"/>
      <c r="P46" s="371"/>
      <c r="Q46" s="372"/>
      <c r="R46" s="361" t="str">
        <f>IF(ISERROR(P46/O46),"",P46/O46)</f>
        <v/>
      </c>
      <c r="S46" s="359"/>
      <c r="T46" s="371"/>
      <c r="U46" s="372"/>
      <c r="V46" s="361" t="str">
        <f t="shared" ref="V46" si="50">IF(ISERROR(T46/S46),"",T46/S46)</f>
        <v/>
      </c>
      <c r="W46" s="371"/>
      <c r="X46" s="377"/>
      <c r="Y46" s="377"/>
      <c r="Z46" s="372"/>
      <c r="AA46" s="173"/>
    </row>
    <row r="47" spans="1:27" s="177" customFormat="1" ht="11.65" customHeight="1" x14ac:dyDescent="0.15">
      <c r="A47" s="426"/>
      <c r="B47" s="192" t="str">
        <f>IF(C46="","",IF(ISERROR(VLOOKUP(C46,リスト!$N:$O,2,0)),"",VLOOKUP(C46,リスト!$N:$O,2,0)))</f>
        <v/>
      </c>
      <c r="C47" s="370"/>
      <c r="D47" s="368"/>
      <c r="E47" s="366"/>
      <c r="F47" s="364"/>
      <c r="G47" s="360"/>
      <c r="H47" s="373"/>
      <c r="I47" s="374"/>
      <c r="J47" s="362"/>
      <c r="K47" s="360"/>
      <c r="L47" s="373"/>
      <c r="M47" s="374"/>
      <c r="N47" s="362"/>
      <c r="O47" s="360"/>
      <c r="P47" s="373"/>
      <c r="Q47" s="374"/>
      <c r="R47" s="362"/>
      <c r="S47" s="360"/>
      <c r="T47" s="373"/>
      <c r="U47" s="374"/>
      <c r="V47" s="362"/>
      <c r="W47" s="373"/>
      <c r="X47" s="378"/>
      <c r="Y47" s="378"/>
      <c r="Z47" s="374"/>
      <c r="AA47" s="174"/>
    </row>
    <row r="48" spans="1:27" ht="11.65" customHeight="1" x14ac:dyDescent="0.15">
      <c r="A48" s="426">
        <v>113</v>
      </c>
      <c r="B48" s="191" t="str">
        <f>IF(C48="","",IF(ISERROR(VLOOKUP(C48,リスト!$L:$M,2,0)),"",VLOOKUP(C48,リスト!$L:$M,2,0)))</f>
        <v/>
      </c>
      <c r="C48" s="369"/>
      <c r="D48" s="367"/>
      <c r="E48" s="365"/>
      <c r="F48" s="363"/>
      <c r="G48" s="359"/>
      <c r="H48" s="371"/>
      <c r="I48" s="372"/>
      <c r="J48" s="361" t="str">
        <f t="shared" ref="J48" si="51">IF(ISERROR(H48/G48),"",H48/G48)</f>
        <v/>
      </c>
      <c r="K48" s="359"/>
      <c r="L48" s="371"/>
      <c r="M48" s="372"/>
      <c r="N48" s="361" t="str">
        <f t="shared" ref="N48" si="52">IF(ISERROR(L48/K48),"",L48/K48)</f>
        <v/>
      </c>
      <c r="O48" s="359"/>
      <c r="P48" s="371"/>
      <c r="Q48" s="372"/>
      <c r="R48" s="361" t="str">
        <f>IF(ISERROR(P48/O48),"",P48/O48)</f>
        <v/>
      </c>
      <c r="S48" s="359"/>
      <c r="T48" s="371"/>
      <c r="U48" s="372"/>
      <c r="V48" s="361" t="str">
        <f t="shared" ref="V48" si="53">IF(ISERROR(T48/S48),"",T48/S48)</f>
        <v/>
      </c>
      <c r="W48" s="371"/>
      <c r="X48" s="377"/>
      <c r="Y48" s="377"/>
      <c r="Z48" s="372"/>
      <c r="AA48" s="173"/>
    </row>
    <row r="49" spans="1:28" s="177" customFormat="1" ht="11.65" customHeight="1" x14ac:dyDescent="0.15">
      <c r="A49" s="426"/>
      <c r="B49" s="192" t="str">
        <f>IF(C48="","",IF(ISERROR(VLOOKUP(C48,リスト!$N:$O,2,0)),"",VLOOKUP(C48,リスト!$N:$O,2,0)))</f>
        <v/>
      </c>
      <c r="C49" s="370"/>
      <c r="D49" s="368"/>
      <c r="E49" s="366"/>
      <c r="F49" s="364"/>
      <c r="G49" s="360"/>
      <c r="H49" s="373"/>
      <c r="I49" s="374"/>
      <c r="J49" s="362"/>
      <c r="K49" s="360"/>
      <c r="L49" s="373"/>
      <c r="M49" s="374"/>
      <c r="N49" s="362"/>
      <c r="O49" s="360"/>
      <c r="P49" s="373"/>
      <c r="Q49" s="374"/>
      <c r="R49" s="362"/>
      <c r="S49" s="360"/>
      <c r="T49" s="373"/>
      <c r="U49" s="374"/>
      <c r="V49" s="362"/>
      <c r="W49" s="373"/>
      <c r="X49" s="378"/>
      <c r="Y49" s="378"/>
      <c r="Z49" s="374"/>
      <c r="AA49" s="174"/>
    </row>
    <row r="50" spans="1:28" ht="11.65" customHeight="1" x14ac:dyDescent="0.15">
      <c r="A50" s="426">
        <v>114</v>
      </c>
      <c r="B50" s="191" t="str">
        <f>IF(C50="","",IF(ISERROR(VLOOKUP(C50,リスト!$L:$M,2,0)),"",VLOOKUP(C50,リスト!$L:$M,2,0)))</f>
        <v/>
      </c>
      <c r="C50" s="369"/>
      <c r="D50" s="367"/>
      <c r="E50" s="365"/>
      <c r="F50" s="363"/>
      <c r="G50" s="359"/>
      <c r="H50" s="371"/>
      <c r="I50" s="372"/>
      <c r="J50" s="361" t="str">
        <f t="shared" ref="J50" si="54">IF(ISERROR(H50/G50),"",H50/G50)</f>
        <v/>
      </c>
      <c r="K50" s="359"/>
      <c r="L50" s="371"/>
      <c r="M50" s="372"/>
      <c r="N50" s="361" t="str">
        <f t="shared" ref="N50" si="55">IF(ISERROR(L50/K50),"",L50/K50)</f>
        <v/>
      </c>
      <c r="O50" s="359"/>
      <c r="P50" s="371"/>
      <c r="Q50" s="372"/>
      <c r="R50" s="361" t="str">
        <f>IF(ISERROR(P50/O50),"",P50/O50)</f>
        <v/>
      </c>
      <c r="S50" s="359"/>
      <c r="T50" s="371"/>
      <c r="U50" s="372"/>
      <c r="V50" s="361" t="str">
        <f t="shared" ref="V50" si="56">IF(ISERROR(T50/S50),"",T50/S50)</f>
        <v/>
      </c>
      <c r="W50" s="371"/>
      <c r="X50" s="377"/>
      <c r="Y50" s="377"/>
      <c r="Z50" s="372"/>
      <c r="AA50" s="173"/>
    </row>
    <row r="51" spans="1:28" s="177" customFormat="1" ht="11.65" customHeight="1" x14ac:dyDescent="0.15">
      <c r="A51" s="426"/>
      <c r="B51" s="192" t="str">
        <f>IF(C50="","",IF(ISERROR(VLOOKUP(C50,リスト!$N:$O,2,0)),"",VLOOKUP(C50,リスト!$N:$O,2,0)))</f>
        <v/>
      </c>
      <c r="C51" s="370"/>
      <c r="D51" s="368"/>
      <c r="E51" s="366"/>
      <c r="F51" s="364"/>
      <c r="G51" s="360"/>
      <c r="H51" s="373"/>
      <c r="I51" s="374"/>
      <c r="J51" s="362"/>
      <c r="K51" s="360"/>
      <c r="L51" s="373"/>
      <c r="M51" s="374"/>
      <c r="N51" s="362"/>
      <c r="O51" s="360"/>
      <c r="P51" s="373"/>
      <c r="Q51" s="374"/>
      <c r="R51" s="362"/>
      <c r="S51" s="360"/>
      <c r="T51" s="373"/>
      <c r="U51" s="374"/>
      <c r="V51" s="362"/>
      <c r="W51" s="373"/>
      <c r="X51" s="378"/>
      <c r="Y51" s="378"/>
      <c r="Z51" s="374"/>
      <c r="AA51" s="174"/>
    </row>
    <row r="52" spans="1:28" ht="11.65" customHeight="1" x14ac:dyDescent="0.15">
      <c r="A52" s="426">
        <v>115</v>
      </c>
      <c r="B52" s="191" t="str">
        <f>IF(C52="","",IF(ISERROR(VLOOKUP(C52,リスト!$L:$M,2,0)),"",VLOOKUP(C52,リスト!$L:$M,2,0)))</f>
        <v/>
      </c>
      <c r="C52" s="369"/>
      <c r="D52" s="367"/>
      <c r="E52" s="365"/>
      <c r="F52" s="363"/>
      <c r="G52" s="359"/>
      <c r="H52" s="371"/>
      <c r="I52" s="372"/>
      <c r="J52" s="361" t="str">
        <f t="shared" ref="J52" si="57">IF(ISERROR(H52/G52),"",H52/G52)</f>
        <v/>
      </c>
      <c r="K52" s="359"/>
      <c r="L52" s="371"/>
      <c r="M52" s="372"/>
      <c r="N52" s="361" t="str">
        <f t="shared" ref="N52" si="58">IF(ISERROR(L52/K52),"",L52/K52)</f>
        <v/>
      </c>
      <c r="O52" s="359"/>
      <c r="P52" s="371"/>
      <c r="Q52" s="372"/>
      <c r="R52" s="361" t="str">
        <f>IF(ISERROR(P52/O52),"",P52/O52)</f>
        <v/>
      </c>
      <c r="S52" s="359"/>
      <c r="T52" s="371"/>
      <c r="U52" s="372"/>
      <c r="V52" s="361" t="str">
        <f t="shared" ref="V52" si="59">IF(ISERROR(T52/S52),"",T52/S52)</f>
        <v/>
      </c>
      <c r="W52" s="371"/>
      <c r="X52" s="377"/>
      <c r="Y52" s="377"/>
      <c r="Z52" s="372"/>
      <c r="AA52" s="173"/>
      <c r="AB52" s="76"/>
    </row>
    <row r="53" spans="1:28" s="177" customFormat="1" ht="11.65" customHeight="1" x14ac:dyDescent="0.15">
      <c r="A53" s="426"/>
      <c r="B53" s="192" t="str">
        <f>IF(C52="","",IF(ISERROR(VLOOKUP(C52,リスト!$N:$O,2,0)),"",VLOOKUP(C52,リスト!$N:$O,2,0)))</f>
        <v/>
      </c>
      <c r="C53" s="370"/>
      <c r="D53" s="368"/>
      <c r="E53" s="366"/>
      <c r="F53" s="364"/>
      <c r="G53" s="360"/>
      <c r="H53" s="373"/>
      <c r="I53" s="374"/>
      <c r="J53" s="362"/>
      <c r="K53" s="360"/>
      <c r="L53" s="373"/>
      <c r="M53" s="374"/>
      <c r="N53" s="362"/>
      <c r="O53" s="360"/>
      <c r="P53" s="373"/>
      <c r="Q53" s="374"/>
      <c r="R53" s="362"/>
      <c r="S53" s="360"/>
      <c r="T53" s="373"/>
      <c r="U53" s="374"/>
      <c r="V53" s="362"/>
      <c r="W53" s="373"/>
      <c r="X53" s="378"/>
      <c r="Y53" s="378"/>
      <c r="Z53" s="374"/>
      <c r="AA53" s="174"/>
      <c r="AB53" s="126"/>
    </row>
    <row r="54" spans="1:28" ht="11.65" customHeight="1" x14ac:dyDescent="0.15">
      <c r="A54" s="426">
        <v>116</v>
      </c>
      <c r="B54" s="191" t="str">
        <f>IF(C54="","",IF(ISERROR(VLOOKUP(C54,リスト!$L:$M,2,0)),"",VLOOKUP(C54,リスト!$L:$M,2,0)))</f>
        <v/>
      </c>
      <c r="C54" s="369"/>
      <c r="D54" s="367"/>
      <c r="E54" s="365"/>
      <c r="F54" s="363"/>
      <c r="G54" s="359"/>
      <c r="H54" s="371"/>
      <c r="I54" s="372"/>
      <c r="J54" s="361" t="str">
        <f t="shared" ref="J54" si="60">IF(ISERROR(H54/G54),"",H54/G54)</f>
        <v/>
      </c>
      <c r="K54" s="359"/>
      <c r="L54" s="371"/>
      <c r="M54" s="372"/>
      <c r="N54" s="361" t="str">
        <f t="shared" ref="N54" si="61">IF(ISERROR(L54/K54),"",L54/K54)</f>
        <v/>
      </c>
      <c r="O54" s="359"/>
      <c r="P54" s="371"/>
      <c r="Q54" s="372"/>
      <c r="R54" s="361" t="str">
        <f>IF(ISERROR(P54/O54),"",P54/O54)</f>
        <v/>
      </c>
      <c r="S54" s="359"/>
      <c r="T54" s="371"/>
      <c r="U54" s="372"/>
      <c r="V54" s="361" t="str">
        <f t="shared" ref="V54" si="62">IF(ISERROR(T54/S54),"",T54/S54)</f>
        <v/>
      </c>
      <c r="W54" s="371"/>
      <c r="X54" s="377"/>
      <c r="Y54" s="377"/>
      <c r="Z54" s="372"/>
      <c r="AA54" s="173"/>
      <c r="AB54" s="71"/>
    </row>
    <row r="55" spans="1:28" s="177" customFormat="1" ht="11.65" customHeight="1" x14ac:dyDescent="0.15">
      <c r="A55" s="426"/>
      <c r="B55" s="192" t="str">
        <f>IF(C54="","",IF(ISERROR(VLOOKUP(C54,リスト!$N:$O,2,0)),"",VLOOKUP(C54,リスト!$N:$O,2,0)))</f>
        <v/>
      </c>
      <c r="C55" s="370"/>
      <c r="D55" s="368"/>
      <c r="E55" s="366"/>
      <c r="F55" s="364"/>
      <c r="G55" s="360"/>
      <c r="H55" s="373"/>
      <c r="I55" s="374"/>
      <c r="J55" s="362"/>
      <c r="K55" s="360"/>
      <c r="L55" s="373"/>
      <c r="M55" s="374"/>
      <c r="N55" s="362"/>
      <c r="O55" s="360"/>
      <c r="P55" s="373"/>
      <c r="Q55" s="374"/>
      <c r="R55" s="362"/>
      <c r="S55" s="360"/>
      <c r="T55" s="373"/>
      <c r="U55" s="374"/>
      <c r="V55" s="362"/>
      <c r="W55" s="373"/>
      <c r="X55" s="378"/>
      <c r="Y55" s="378"/>
      <c r="Z55" s="374"/>
      <c r="AA55" s="174"/>
      <c r="AB55" s="93"/>
    </row>
    <row r="56" spans="1:28" s="88" customFormat="1" ht="11.65" customHeight="1" x14ac:dyDescent="0.15">
      <c r="A56" s="426">
        <v>117</v>
      </c>
      <c r="B56" s="191" t="str">
        <f>IF(C56="","",IF(ISERROR(VLOOKUP(C56,リスト!$L:$M,2,0)),"",VLOOKUP(C56,リスト!$L:$M,2,0)))</f>
        <v/>
      </c>
      <c r="C56" s="369"/>
      <c r="D56" s="367"/>
      <c r="E56" s="365"/>
      <c r="F56" s="363"/>
      <c r="G56" s="359"/>
      <c r="H56" s="371"/>
      <c r="I56" s="372"/>
      <c r="J56" s="361" t="str">
        <f t="shared" ref="J56" si="63">IF(ISERROR(H56/G56),"",H56/G56)</f>
        <v/>
      </c>
      <c r="K56" s="359"/>
      <c r="L56" s="371"/>
      <c r="M56" s="372"/>
      <c r="N56" s="361" t="str">
        <f t="shared" ref="N56" si="64">IF(ISERROR(L56/K56),"",L56/K56)</f>
        <v/>
      </c>
      <c r="O56" s="359"/>
      <c r="P56" s="371"/>
      <c r="Q56" s="372"/>
      <c r="R56" s="361" t="str">
        <f>IF(ISERROR(P56/O56),"",P56/O56)</f>
        <v/>
      </c>
      <c r="S56" s="359"/>
      <c r="T56" s="371"/>
      <c r="U56" s="372"/>
      <c r="V56" s="361" t="str">
        <f t="shared" ref="V56" si="65">IF(ISERROR(T56/S56),"",T56/S56)</f>
        <v/>
      </c>
      <c r="W56" s="371"/>
      <c r="X56" s="377"/>
      <c r="Y56" s="377"/>
      <c r="Z56" s="372"/>
      <c r="AA56" s="173"/>
      <c r="AB56" s="93"/>
    </row>
    <row r="57" spans="1:28" s="177" customFormat="1" ht="11.65" customHeight="1" x14ac:dyDescent="0.15">
      <c r="A57" s="426"/>
      <c r="B57" s="192" t="str">
        <f>IF(C56="","",IF(ISERROR(VLOOKUP(C56,リスト!$N:$O,2,0)),"",VLOOKUP(C56,リスト!$N:$O,2,0)))</f>
        <v/>
      </c>
      <c r="C57" s="370"/>
      <c r="D57" s="368"/>
      <c r="E57" s="366"/>
      <c r="F57" s="364"/>
      <c r="G57" s="360"/>
      <c r="H57" s="373"/>
      <c r="I57" s="374"/>
      <c r="J57" s="362"/>
      <c r="K57" s="360"/>
      <c r="L57" s="373"/>
      <c r="M57" s="374"/>
      <c r="N57" s="362"/>
      <c r="O57" s="360"/>
      <c r="P57" s="373"/>
      <c r="Q57" s="374"/>
      <c r="R57" s="362"/>
      <c r="S57" s="360"/>
      <c r="T57" s="373"/>
      <c r="U57" s="374"/>
      <c r="V57" s="362"/>
      <c r="W57" s="373"/>
      <c r="X57" s="378"/>
      <c r="Y57" s="378"/>
      <c r="Z57" s="374"/>
      <c r="AA57" s="174"/>
      <c r="AB57" s="93"/>
    </row>
    <row r="58" spans="1:28" s="88" customFormat="1" ht="11.65" customHeight="1" x14ac:dyDescent="0.15">
      <c r="A58" s="426">
        <v>118</v>
      </c>
      <c r="B58" s="191" t="str">
        <f>IF(C58="","",IF(ISERROR(VLOOKUP(C58,リスト!$L:$M,2,0)),"",VLOOKUP(C58,リスト!$L:$M,2,0)))</f>
        <v/>
      </c>
      <c r="C58" s="369"/>
      <c r="D58" s="367"/>
      <c r="E58" s="365"/>
      <c r="F58" s="363"/>
      <c r="G58" s="359"/>
      <c r="H58" s="371"/>
      <c r="I58" s="372"/>
      <c r="J58" s="361" t="str">
        <f t="shared" ref="J58" si="66">IF(ISERROR(H58/G58),"",H58/G58)</f>
        <v/>
      </c>
      <c r="K58" s="359"/>
      <c r="L58" s="371"/>
      <c r="M58" s="372"/>
      <c r="N58" s="361" t="str">
        <f t="shared" ref="N58" si="67">IF(ISERROR(L58/K58),"",L58/K58)</f>
        <v/>
      </c>
      <c r="O58" s="359"/>
      <c r="P58" s="371"/>
      <c r="Q58" s="372"/>
      <c r="R58" s="361" t="str">
        <f>IF(ISERROR(P58/O58),"",P58/O58)</f>
        <v/>
      </c>
      <c r="S58" s="359"/>
      <c r="T58" s="371"/>
      <c r="U58" s="372"/>
      <c r="V58" s="361" t="str">
        <f t="shared" ref="V58" si="68">IF(ISERROR(T58/S58),"",T58/S58)</f>
        <v/>
      </c>
      <c r="W58" s="371"/>
      <c r="X58" s="377"/>
      <c r="Y58" s="377"/>
      <c r="Z58" s="372"/>
      <c r="AA58" s="173"/>
      <c r="AB58" s="93"/>
    </row>
    <row r="59" spans="1:28" s="177" customFormat="1" ht="11.65" customHeight="1" x14ac:dyDescent="0.15">
      <c r="A59" s="426"/>
      <c r="B59" s="192" t="str">
        <f>IF(C58="","",IF(ISERROR(VLOOKUP(C58,リスト!$N:$O,2,0)),"",VLOOKUP(C58,リスト!$N:$O,2,0)))</f>
        <v/>
      </c>
      <c r="C59" s="370"/>
      <c r="D59" s="368"/>
      <c r="E59" s="366"/>
      <c r="F59" s="364"/>
      <c r="G59" s="360"/>
      <c r="H59" s="373"/>
      <c r="I59" s="374"/>
      <c r="J59" s="362"/>
      <c r="K59" s="360"/>
      <c r="L59" s="373"/>
      <c r="M59" s="374"/>
      <c r="N59" s="362"/>
      <c r="O59" s="360"/>
      <c r="P59" s="373"/>
      <c r="Q59" s="374"/>
      <c r="R59" s="362"/>
      <c r="S59" s="360"/>
      <c r="T59" s="373"/>
      <c r="U59" s="374"/>
      <c r="V59" s="362"/>
      <c r="W59" s="373"/>
      <c r="X59" s="378"/>
      <c r="Y59" s="378"/>
      <c r="Z59" s="374"/>
      <c r="AA59" s="174"/>
      <c r="AB59" s="93"/>
    </row>
    <row r="60" spans="1:28" s="88" customFormat="1" ht="11.65" customHeight="1" x14ac:dyDescent="0.15">
      <c r="A60" s="426">
        <v>119</v>
      </c>
      <c r="B60" s="191" t="str">
        <f>IF(C60="","",IF(ISERROR(VLOOKUP(C60,リスト!$L:$M,2,0)),"",VLOOKUP(C60,リスト!$L:$M,2,0)))</f>
        <v/>
      </c>
      <c r="C60" s="369"/>
      <c r="D60" s="367"/>
      <c r="E60" s="365"/>
      <c r="F60" s="363"/>
      <c r="G60" s="359"/>
      <c r="H60" s="371"/>
      <c r="I60" s="372"/>
      <c r="J60" s="361" t="str">
        <f t="shared" ref="J60" si="69">IF(ISERROR(H60/G60),"",H60/G60)</f>
        <v/>
      </c>
      <c r="K60" s="359"/>
      <c r="L60" s="371"/>
      <c r="M60" s="372"/>
      <c r="N60" s="361" t="str">
        <f t="shared" ref="N60" si="70">IF(ISERROR(L60/K60),"",L60/K60)</f>
        <v/>
      </c>
      <c r="O60" s="359"/>
      <c r="P60" s="371"/>
      <c r="Q60" s="372"/>
      <c r="R60" s="361" t="str">
        <f>IF(ISERROR(P60/O60),"",P60/O60)</f>
        <v/>
      </c>
      <c r="S60" s="359"/>
      <c r="T60" s="371"/>
      <c r="U60" s="372"/>
      <c r="V60" s="361" t="str">
        <f t="shared" ref="V60" si="71">IF(ISERROR(T60/S60),"",T60/S60)</f>
        <v/>
      </c>
      <c r="W60" s="371"/>
      <c r="X60" s="377"/>
      <c r="Y60" s="377"/>
      <c r="Z60" s="372"/>
      <c r="AA60" s="173"/>
      <c r="AB60" s="93"/>
    </row>
    <row r="61" spans="1:28" s="177" customFormat="1" ht="11.65" customHeight="1" x14ac:dyDescent="0.15">
      <c r="A61" s="426"/>
      <c r="B61" s="192" t="str">
        <f>IF(C60="","",IF(ISERROR(VLOOKUP(C60,リスト!$N:$O,2,0)),"",VLOOKUP(C60,リスト!$N:$O,2,0)))</f>
        <v/>
      </c>
      <c r="C61" s="370"/>
      <c r="D61" s="368"/>
      <c r="E61" s="366"/>
      <c r="F61" s="364"/>
      <c r="G61" s="360"/>
      <c r="H61" s="373"/>
      <c r="I61" s="374"/>
      <c r="J61" s="362"/>
      <c r="K61" s="360"/>
      <c r="L61" s="373"/>
      <c r="M61" s="374"/>
      <c r="N61" s="362"/>
      <c r="O61" s="360"/>
      <c r="P61" s="373"/>
      <c r="Q61" s="374"/>
      <c r="R61" s="362"/>
      <c r="S61" s="360"/>
      <c r="T61" s="373"/>
      <c r="U61" s="374"/>
      <c r="V61" s="362"/>
      <c r="W61" s="373"/>
      <c r="X61" s="378"/>
      <c r="Y61" s="378"/>
      <c r="Z61" s="374"/>
      <c r="AA61" s="174"/>
      <c r="AB61" s="93"/>
    </row>
    <row r="62" spans="1:28" ht="11.65" customHeight="1" x14ac:dyDescent="0.15">
      <c r="A62" s="427">
        <v>120</v>
      </c>
      <c r="B62" s="191" t="str">
        <f>IF(C62="","",IF(ISERROR(VLOOKUP(C62,リスト!$L:$M,2,0)),"",VLOOKUP(C62,リスト!$L:$M,2,0)))</f>
        <v/>
      </c>
      <c r="C62" s="369"/>
      <c r="D62" s="367"/>
      <c r="E62" s="365"/>
      <c r="F62" s="363"/>
      <c r="G62" s="359"/>
      <c r="H62" s="371"/>
      <c r="I62" s="372"/>
      <c r="J62" s="361" t="str">
        <f t="shared" ref="J62" si="72">IF(ISERROR(H62/G62),"",H62/G62)</f>
        <v/>
      </c>
      <c r="K62" s="359"/>
      <c r="L62" s="371"/>
      <c r="M62" s="372"/>
      <c r="N62" s="361" t="str">
        <f t="shared" ref="N62" si="73">IF(ISERROR(L62/K62),"",L62/K62)</f>
        <v/>
      </c>
      <c r="O62" s="359"/>
      <c r="P62" s="371"/>
      <c r="Q62" s="372"/>
      <c r="R62" s="361" t="str">
        <f>IF(ISERROR(P62/O62),"",P62/O62)</f>
        <v/>
      </c>
      <c r="S62" s="359"/>
      <c r="T62" s="371"/>
      <c r="U62" s="372"/>
      <c r="V62" s="361" t="str">
        <f t="shared" ref="V62" si="74">IF(ISERROR(T62/S62),"",T62/S62)</f>
        <v/>
      </c>
      <c r="W62" s="371"/>
      <c r="X62" s="377"/>
      <c r="Y62" s="377"/>
      <c r="Z62" s="372"/>
      <c r="AA62" s="173"/>
      <c r="AB62" s="71"/>
    </row>
    <row r="63" spans="1:28" s="177" customFormat="1" ht="11.65" customHeight="1" x14ac:dyDescent="0.15">
      <c r="A63" s="427"/>
      <c r="B63" s="192" t="str">
        <f>IF(C62="","",IF(ISERROR(VLOOKUP(C62,リスト!$N:$O,2,0)),"",VLOOKUP(C62,リスト!$N:$O,2,0)))</f>
        <v/>
      </c>
      <c r="C63" s="370"/>
      <c r="D63" s="368"/>
      <c r="E63" s="366"/>
      <c r="F63" s="364"/>
      <c r="G63" s="360"/>
      <c r="H63" s="373"/>
      <c r="I63" s="374"/>
      <c r="J63" s="362"/>
      <c r="K63" s="360"/>
      <c r="L63" s="373"/>
      <c r="M63" s="374"/>
      <c r="N63" s="362"/>
      <c r="O63" s="360"/>
      <c r="P63" s="373"/>
      <c r="Q63" s="374"/>
      <c r="R63" s="362"/>
      <c r="S63" s="360"/>
      <c r="T63" s="373"/>
      <c r="U63" s="374"/>
      <c r="V63" s="362"/>
      <c r="W63" s="373"/>
      <c r="X63" s="378"/>
      <c r="Y63" s="378"/>
      <c r="Z63" s="374"/>
      <c r="AA63" s="178"/>
      <c r="AB63" s="93"/>
    </row>
    <row r="64" spans="1:28" ht="20.100000000000001" customHeight="1" x14ac:dyDescent="0.15">
      <c r="A64" s="46"/>
      <c r="B64" s="186" t="s">
        <v>135</v>
      </c>
      <c r="D64" s="94"/>
      <c r="E64" s="94"/>
      <c r="F64" s="93"/>
      <c r="G64" s="95"/>
      <c r="H64" s="95"/>
      <c r="I64" s="95"/>
      <c r="J64" s="92"/>
      <c r="K64" s="95"/>
      <c r="L64" s="95"/>
      <c r="M64" s="95"/>
      <c r="N64" s="92"/>
      <c r="O64" s="95"/>
      <c r="P64" s="95"/>
      <c r="Q64" s="95"/>
      <c r="R64" s="95"/>
      <c r="S64" s="92"/>
      <c r="T64" s="95"/>
      <c r="U64" s="95"/>
      <c r="V64" s="95"/>
      <c r="W64" s="92"/>
      <c r="X64" s="96"/>
      <c r="Y64" s="95"/>
      <c r="Z64" s="10"/>
      <c r="AA64" s="10"/>
      <c r="AB64" s="73"/>
    </row>
    <row r="65" spans="1:28" s="121" customFormat="1" ht="23.25" customHeight="1" x14ac:dyDescent="0.15">
      <c r="A65" s="91"/>
      <c r="B65" s="189"/>
      <c r="C65" s="97"/>
      <c r="D65" s="98"/>
      <c r="E65" s="98"/>
      <c r="F65" s="97"/>
      <c r="G65" s="96"/>
      <c r="H65" s="96"/>
      <c r="I65" s="96"/>
      <c r="J65" s="99"/>
      <c r="K65" s="96"/>
      <c r="L65" s="96"/>
      <c r="M65" s="96"/>
      <c r="N65" s="99"/>
      <c r="O65" s="96"/>
      <c r="P65" s="96"/>
      <c r="Q65" s="96"/>
      <c r="R65" s="96"/>
      <c r="S65" s="99"/>
      <c r="T65" s="96"/>
      <c r="U65" s="96"/>
      <c r="V65" s="96"/>
      <c r="W65" s="99"/>
      <c r="X65" s="96"/>
      <c r="Y65" s="81"/>
      <c r="Z65" s="112"/>
      <c r="AA65" s="112"/>
      <c r="AB65" s="95"/>
    </row>
    <row r="66" spans="1:28" s="121" customFormat="1" ht="23.25" customHeight="1" x14ac:dyDescent="0.15">
      <c r="A66" s="91"/>
      <c r="B66" s="190"/>
      <c r="C66" s="83"/>
      <c r="D66" s="82"/>
      <c r="E66" s="82"/>
      <c r="F66" s="83"/>
      <c r="G66" s="84"/>
      <c r="H66" s="84"/>
      <c r="I66" s="84"/>
      <c r="J66" s="85"/>
      <c r="K66" s="84"/>
      <c r="L66" s="84"/>
      <c r="M66" s="84"/>
      <c r="N66" s="85"/>
      <c r="O66" s="84"/>
      <c r="P66" s="84"/>
      <c r="Q66" s="84"/>
      <c r="R66" s="84"/>
      <c r="S66" s="85"/>
      <c r="T66" s="84"/>
      <c r="U66" s="84"/>
      <c r="V66" s="84"/>
      <c r="W66" s="85"/>
      <c r="X66" s="128"/>
      <c r="Y66" s="86"/>
      <c r="Z66" s="404" t="s">
        <v>125</v>
      </c>
      <c r="AA66" s="404"/>
      <c r="AB66" s="95"/>
    </row>
    <row r="67" spans="1:28" ht="20.100000000000001" customHeight="1" x14ac:dyDescent="0.15">
      <c r="A67" s="46"/>
      <c r="B67" s="180"/>
      <c r="C67" s="71"/>
      <c r="D67" s="72"/>
      <c r="E67" s="72"/>
      <c r="F67" s="71"/>
      <c r="G67" s="73"/>
      <c r="H67" s="424" t="str">
        <f>"NOSAI北海道 "&amp;ページ1!D8&amp;" - "&amp;ページ1!G8&amp;" - "&amp;ページ1!M8</f>
        <v xml:space="preserve">NOSAI北海道  -  - </v>
      </c>
      <c r="I67" s="424"/>
      <c r="J67" s="424"/>
      <c r="K67" s="424"/>
      <c r="L67" s="424"/>
      <c r="M67" s="424"/>
      <c r="N67" s="424"/>
      <c r="O67" s="424"/>
      <c r="P67" s="424"/>
      <c r="Q67" s="424"/>
      <c r="R67" s="424"/>
      <c r="S67" s="424"/>
      <c r="T67" s="424"/>
      <c r="U67" s="424"/>
      <c r="V67" s="424"/>
      <c r="W67" s="424"/>
      <c r="X67" s="424"/>
      <c r="Y67" s="424"/>
      <c r="Z67" s="424"/>
      <c r="AA67" s="424"/>
      <c r="AB67" s="75"/>
    </row>
    <row r="68" spans="1:28" ht="21" customHeight="1" x14ac:dyDescent="0.15">
      <c r="A68" s="46"/>
      <c r="B68" s="408" t="s">
        <v>102</v>
      </c>
      <c r="C68" s="409"/>
      <c r="D68" s="409"/>
      <c r="E68" s="409"/>
      <c r="F68" s="410"/>
      <c r="G68" s="89">
        <f>SUM(G14:G62)</f>
        <v>0</v>
      </c>
      <c r="H68" s="401">
        <f>SUM(H14:I62)</f>
        <v>0</v>
      </c>
      <c r="I68" s="403"/>
      <c r="J68" s="90"/>
      <c r="K68" s="89">
        <f>SUM(K14:K62)</f>
        <v>0</v>
      </c>
      <c r="L68" s="395">
        <f>SUM(L14:M62)</f>
        <v>0</v>
      </c>
      <c r="M68" s="395"/>
      <c r="N68" s="90"/>
      <c r="O68" s="89">
        <f>SUM(O14:O62)</f>
        <v>0</v>
      </c>
      <c r="P68" s="395">
        <f>SUM(P14:Q62)</f>
        <v>0</v>
      </c>
      <c r="Q68" s="395"/>
      <c r="R68" s="90"/>
      <c r="S68" s="89">
        <f>SUM(S14:S62)</f>
        <v>0</v>
      </c>
      <c r="T68" s="395">
        <f>SUM(T14:U62)</f>
        <v>0</v>
      </c>
      <c r="U68" s="395"/>
      <c r="V68" s="90"/>
      <c r="W68" s="395">
        <f>SUM(W14:Z62)</f>
        <v>0</v>
      </c>
      <c r="X68" s="396"/>
      <c r="Y68" s="396"/>
      <c r="Z68" s="396"/>
      <c r="AA68" s="43"/>
    </row>
  </sheetData>
  <sheetProtection sheet="1" objects="1" scenarios="1" selectLockedCells="1"/>
  <mergeCells count="488">
    <mergeCell ref="N32:N33"/>
    <mergeCell ref="AA12:AA13"/>
    <mergeCell ref="AA10:AA11"/>
    <mergeCell ref="H68:I68"/>
    <mergeCell ref="L68:M68"/>
    <mergeCell ref="P68:Q68"/>
    <mergeCell ref="T68:U68"/>
    <mergeCell ref="W68:Z68"/>
    <mergeCell ref="H67:AA67"/>
    <mergeCell ref="Z66:AA66"/>
    <mergeCell ref="P28:Q29"/>
    <mergeCell ref="R28:R29"/>
    <mergeCell ref="S28:S29"/>
    <mergeCell ref="T28:U29"/>
    <mergeCell ref="V28:V29"/>
    <mergeCell ref="W28:Z29"/>
    <mergeCell ref="N30:N31"/>
    <mergeCell ref="O30:O31"/>
    <mergeCell ref="P30:Q31"/>
    <mergeCell ref="R30:R31"/>
    <mergeCell ref="S30:S31"/>
    <mergeCell ref="T30:U31"/>
    <mergeCell ref="V30:V31"/>
    <mergeCell ref="W30:Z31"/>
    <mergeCell ref="P24:Q25"/>
    <mergeCell ref="R24:R25"/>
    <mergeCell ref="S24:S25"/>
    <mergeCell ref="T24:U25"/>
    <mergeCell ref="V24:V25"/>
    <mergeCell ref="W24:Z25"/>
    <mergeCell ref="P26:Q27"/>
    <mergeCell ref="R26:R27"/>
    <mergeCell ref="S26:S27"/>
    <mergeCell ref="T26:U27"/>
    <mergeCell ref="V26:V27"/>
    <mergeCell ref="W26:Z27"/>
    <mergeCell ref="P20:Q21"/>
    <mergeCell ref="R20:R21"/>
    <mergeCell ref="S20:S21"/>
    <mergeCell ref="T20:U21"/>
    <mergeCell ref="V20:V21"/>
    <mergeCell ref="W20:Z21"/>
    <mergeCell ref="P22:Q23"/>
    <mergeCell ref="R22:R23"/>
    <mergeCell ref="S22:S23"/>
    <mergeCell ref="T22:U23"/>
    <mergeCell ref="V22:V23"/>
    <mergeCell ref="W22:Z23"/>
    <mergeCell ref="E10:E13"/>
    <mergeCell ref="C4:D4"/>
    <mergeCell ref="L12:M12"/>
    <mergeCell ref="P12:Q12"/>
    <mergeCell ref="T12:U12"/>
    <mergeCell ref="W12:Z12"/>
    <mergeCell ref="H13:I13"/>
    <mergeCell ref="L13:M13"/>
    <mergeCell ref="P13:Q13"/>
    <mergeCell ref="T13:U13"/>
    <mergeCell ref="H11:I11"/>
    <mergeCell ref="L11:M11"/>
    <mergeCell ref="P11:Q11"/>
    <mergeCell ref="T11:U11"/>
    <mergeCell ref="W11:Z11"/>
    <mergeCell ref="H12:I12"/>
    <mergeCell ref="F10:J10"/>
    <mergeCell ref="K10:N10"/>
    <mergeCell ref="O10:R10"/>
    <mergeCell ref="S10:V10"/>
    <mergeCell ref="W10:Z10"/>
    <mergeCell ref="D10:D13"/>
    <mergeCell ref="D7:E7"/>
    <mergeCell ref="J7:L7"/>
    <mergeCell ref="G7:I7"/>
    <mergeCell ref="M7:AA7"/>
    <mergeCell ref="W14:Z15"/>
    <mergeCell ref="V14:V15"/>
    <mergeCell ref="T14:U15"/>
    <mergeCell ref="S14:S15"/>
    <mergeCell ref="R14:R15"/>
    <mergeCell ref="P14:Q15"/>
    <mergeCell ref="O14:O15"/>
    <mergeCell ref="N14:N15"/>
    <mergeCell ref="L14:M15"/>
    <mergeCell ref="K14:K15"/>
    <mergeCell ref="J14:J15"/>
    <mergeCell ref="A14:A15"/>
    <mergeCell ref="A62:A63"/>
    <mergeCell ref="A60:A61"/>
    <mergeCell ref="A58:A59"/>
    <mergeCell ref="A56:A57"/>
    <mergeCell ref="A54:A55"/>
    <mergeCell ref="A52:A53"/>
    <mergeCell ref="A50:A51"/>
    <mergeCell ref="A48:A49"/>
    <mergeCell ref="A46:A47"/>
    <mergeCell ref="A44:A45"/>
    <mergeCell ref="A42:A43"/>
    <mergeCell ref="A40:A41"/>
    <mergeCell ref="A38:A39"/>
    <mergeCell ref="A36:A37"/>
    <mergeCell ref="A34:A35"/>
    <mergeCell ref="A32:A33"/>
    <mergeCell ref="A30:A31"/>
    <mergeCell ref="D26:D27"/>
    <mergeCell ref="C28:C29"/>
    <mergeCell ref="D28:D29"/>
    <mergeCell ref="H14:I15"/>
    <mergeCell ref="G14:G15"/>
    <mergeCell ref="F14:F15"/>
    <mergeCell ref="E14:E15"/>
    <mergeCell ref="D14:D15"/>
    <mergeCell ref="C14:C15"/>
    <mergeCell ref="F16:F17"/>
    <mergeCell ref="G16:G17"/>
    <mergeCell ref="H16:I17"/>
    <mergeCell ref="H20:I21"/>
    <mergeCell ref="E24:E25"/>
    <mergeCell ref="F24:F25"/>
    <mergeCell ref="G24:G25"/>
    <mergeCell ref="H24:I25"/>
    <mergeCell ref="E28:E29"/>
    <mergeCell ref="F28:F29"/>
    <mergeCell ref="G28:G29"/>
    <mergeCell ref="H28:I29"/>
    <mergeCell ref="J16:J17"/>
    <mergeCell ref="K16:K17"/>
    <mergeCell ref="L16:M17"/>
    <mergeCell ref="N16:N17"/>
    <mergeCell ref="O16:O17"/>
    <mergeCell ref="A28:A29"/>
    <mergeCell ref="A26:A27"/>
    <mergeCell ref="A24:A25"/>
    <mergeCell ref="A22:A23"/>
    <mergeCell ref="A20:A21"/>
    <mergeCell ref="A18:A19"/>
    <mergeCell ref="A16:A17"/>
    <mergeCell ref="C16:C17"/>
    <mergeCell ref="D16:D17"/>
    <mergeCell ref="C20:C21"/>
    <mergeCell ref="D20:D21"/>
    <mergeCell ref="C22:C23"/>
    <mergeCell ref="D22:D23"/>
    <mergeCell ref="C24:C25"/>
    <mergeCell ref="D24:D25"/>
    <mergeCell ref="C26:C27"/>
    <mergeCell ref="E20:E21"/>
    <mergeCell ref="F20:F21"/>
    <mergeCell ref="G20:G21"/>
    <mergeCell ref="P16:Q17"/>
    <mergeCell ref="R16:R17"/>
    <mergeCell ref="S16:S17"/>
    <mergeCell ref="T16:U17"/>
    <mergeCell ref="V16:V17"/>
    <mergeCell ref="W16:Z17"/>
    <mergeCell ref="C18:C19"/>
    <mergeCell ref="D18:D19"/>
    <mergeCell ref="E18:E19"/>
    <mergeCell ref="F18:F19"/>
    <mergeCell ref="G18:G19"/>
    <mergeCell ref="H18:I19"/>
    <mergeCell ref="J18:J19"/>
    <mergeCell ref="K18:K19"/>
    <mergeCell ref="L18:M19"/>
    <mergeCell ref="N18:N19"/>
    <mergeCell ref="O18:O19"/>
    <mergeCell ref="P18:Q19"/>
    <mergeCell ref="R18:R19"/>
    <mergeCell ref="S18:S19"/>
    <mergeCell ref="T18:U19"/>
    <mergeCell ref="V18:V19"/>
    <mergeCell ref="W18:Z19"/>
    <mergeCell ref="E16:E17"/>
    <mergeCell ref="J20:J21"/>
    <mergeCell ref="K20:K21"/>
    <mergeCell ref="L20:M21"/>
    <mergeCell ref="N20:N21"/>
    <mergeCell ref="O20:O21"/>
    <mergeCell ref="E22:E23"/>
    <mergeCell ref="F22:F23"/>
    <mergeCell ref="G22:G23"/>
    <mergeCell ref="H22:I23"/>
    <mergeCell ref="J22:J23"/>
    <mergeCell ref="K22:K23"/>
    <mergeCell ref="L22:M23"/>
    <mergeCell ref="N22:N23"/>
    <mergeCell ref="O22:O23"/>
    <mergeCell ref="J24:J25"/>
    <mergeCell ref="K24:K25"/>
    <mergeCell ref="L24:M25"/>
    <mergeCell ref="N24:N25"/>
    <mergeCell ref="O24:O25"/>
    <mergeCell ref="E26:E27"/>
    <mergeCell ref="F26:F27"/>
    <mergeCell ref="G26:G27"/>
    <mergeCell ref="H26:I27"/>
    <mergeCell ref="J26:J27"/>
    <mergeCell ref="K26:K27"/>
    <mergeCell ref="L26:M27"/>
    <mergeCell ref="N26:N27"/>
    <mergeCell ref="O26:O27"/>
    <mergeCell ref="J28:J29"/>
    <mergeCell ref="K28:K29"/>
    <mergeCell ref="L28:M29"/>
    <mergeCell ref="N28:N29"/>
    <mergeCell ref="O28:O29"/>
    <mergeCell ref="C30:C31"/>
    <mergeCell ref="D30:D31"/>
    <mergeCell ref="E30:E31"/>
    <mergeCell ref="F30:F31"/>
    <mergeCell ref="G30:G31"/>
    <mergeCell ref="H30:I31"/>
    <mergeCell ref="J30:J31"/>
    <mergeCell ref="K30:K31"/>
    <mergeCell ref="L30:M31"/>
    <mergeCell ref="C32:C33"/>
    <mergeCell ref="D32:D33"/>
    <mergeCell ref="E32:E33"/>
    <mergeCell ref="F32:F33"/>
    <mergeCell ref="G32:G33"/>
    <mergeCell ref="H32:I33"/>
    <mergeCell ref="J32:J33"/>
    <mergeCell ref="K32:K33"/>
    <mergeCell ref="L32:M33"/>
    <mergeCell ref="O32:O33"/>
    <mergeCell ref="P32:Q33"/>
    <mergeCell ref="R32:R33"/>
    <mergeCell ref="S32:S33"/>
    <mergeCell ref="T32:U33"/>
    <mergeCell ref="V32:V33"/>
    <mergeCell ref="W32:Z33"/>
    <mergeCell ref="C34:C35"/>
    <mergeCell ref="D34:D35"/>
    <mergeCell ref="E34:E35"/>
    <mergeCell ref="F34:F35"/>
    <mergeCell ref="G34:G35"/>
    <mergeCell ref="H34:I35"/>
    <mergeCell ref="J34:J35"/>
    <mergeCell ref="K34:K35"/>
    <mergeCell ref="L34:M35"/>
    <mergeCell ref="N34:N35"/>
    <mergeCell ref="O34:O35"/>
    <mergeCell ref="P34:Q35"/>
    <mergeCell ref="R34:R35"/>
    <mergeCell ref="S34:S35"/>
    <mergeCell ref="T34:U35"/>
    <mergeCell ref="V34:V35"/>
    <mergeCell ref="W34:Z35"/>
    <mergeCell ref="C36:C37"/>
    <mergeCell ref="D36:D37"/>
    <mergeCell ref="E36:E37"/>
    <mergeCell ref="F36:F37"/>
    <mergeCell ref="G36:G37"/>
    <mergeCell ref="H36:I37"/>
    <mergeCell ref="J36:J37"/>
    <mergeCell ref="K36:K37"/>
    <mergeCell ref="L36:M37"/>
    <mergeCell ref="N36:N37"/>
    <mergeCell ref="O36:O37"/>
    <mergeCell ref="P36:Q37"/>
    <mergeCell ref="R36:R37"/>
    <mergeCell ref="S36:S37"/>
    <mergeCell ref="T36:U37"/>
    <mergeCell ref="V36:V37"/>
    <mergeCell ref="W36:Z37"/>
    <mergeCell ref="C38:C39"/>
    <mergeCell ref="D38:D39"/>
    <mergeCell ref="E38:E39"/>
    <mergeCell ref="F38:F39"/>
    <mergeCell ref="G38:G39"/>
    <mergeCell ref="H38:I39"/>
    <mergeCell ref="J38:J39"/>
    <mergeCell ref="K38:K39"/>
    <mergeCell ref="L38:M39"/>
    <mergeCell ref="N38:N39"/>
    <mergeCell ref="O38:O39"/>
    <mergeCell ref="P38:Q39"/>
    <mergeCell ref="R38:R39"/>
    <mergeCell ref="S38:S39"/>
    <mergeCell ref="T38:U39"/>
    <mergeCell ref="V38:V39"/>
    <mergeCell ref="W38:Z39"/>
    <mergeCell ref="C40:C41"/>
    <mergeCell ref="D40:D41"/>
    <mergeCell ref="E40:E41"/>
    <mergeCell ref="F40:F41"/>
    <mergeCell ref="G40:G41"/>
    <mergeCell ref="H40:I41"/>
    <mergeCell ref="J40:J41"/>
    <mergeCell ref="K40:K41"/>
    <mergeCell ref="L40:M41"/>
    <mergeCell ref="N40:N41"/>
    <mergeCell ref="O40:O41"/>
    <mergeCell ref="P40:Q41"/>
    <mergeCell ref="R40:R41"/>
    <mergeCell ref="S40:S41"/>
    <mergeCell ref="T40:U41"/>
    <mergeCell ref="V40:V41"/>
    <mergeCell ref="W40:Z41"/>
    <mergeCell ref="C42:C43"/>
    <mergeCell ref="D42:D43"/>
    <mergeCell ref="E42:E43"/>
    <mergeCell ref="F42:F43"/>
    <mergeCell ref="G42:G43"/>
    <mergeCell ref="H42:I43"/>
    <mergeCell ref="J42:J43"/>
    <mergeCell ref="K42:K43"/>
    <mergeCell ref="L42:M43"/>
    <mergeCell ref="N42:N43"/>
    <mergeCell ref="O42:O43"/>
    <mergeCell ref="P42:Q43"/>
    <mergeCell ref="R42:R43"/>
    <mergeCell ref="S42:S43"/>
    <mergeCell ref="T42:U43"/>
    <mergeCell ref="V42:V43"/>
    <mergeCell ref="W42:Z43"/>
    <mergeCell ref="C44:C45"/>
    <mergeCell ref="D44:D45"/>
    <mergeCell ref="E44:E45"/>
    <mergeCell ref="F44:F45"/>
    <mergeCell ref="G44:G45"/>
    <mergeCell ref="H44:I45"/>
    <mergeCell ref="J44:J45"/>
    <mergeCell ref="K44:K45"/>
    <mergeCell ref="L44:M45"/>
    <mergeCell ref="N44:N45"/>
    <mergeCell ref="O44:O45"/>
    <mergeCell ref="P44:Q45"/>
    <mergeCell ref="R44:R45"/>
    <mergeCell ref="S44:S45"/>
    <mergeCell ref="T44:U45"/>
    <mergeCell ref="V44:V45"/>
    <mergeCell ref="W44:Z45"/>
    <mergeCell ref="C46:C47"/>
    <mergeCell ref="D46:D47"/>
    <mergeCell ref="E46:E47"/>
    <mergeCell ref="F46:F47"/>
    <mergeCell ref="G46:G47"/>
    <mergeCell ref="H46:I47"/>
    <mergeCell ref="J46:J47"/>
    <mergeCell ref="K46:K47"/>
    <mergeCell ref="L46:M47"/>
    <mergeCell ref="N46:N47"/>
    <mergeCell ref="O46:O47"/>
    <mergeCell ref="P46:Q47"/>
    <mergeCell ref="R46:R47"/>
    <mergeCell ref="S46:S47"/>
    <mergeCell ref="T46:U47"/>
    <mergeCell ref="V46:V47"/>
    <mergeCell ref="W46:Z47"/>
    <mergeCell ref="C48:C49"/>
    <mergeCell ref="D48:D49"/>
    <mergeCell ref="E48:E49"/>
    <mergeCell ref="F48:F49"/>
    <mergeCell ref="G48:G49"/>
    <mergeCell ref="H48:I49"/>
    <mergeCell ref="J48:J49"/>
    <mergeCell ref="K48:K49"/>
    <mergeCell ref="L48:M49"/>
    <mergeCell ref="N48:N49"/>
    <mergeCell ref="O48:O49"/>
    <mergeCell ref="P48:Q49"/>
    <mergeCell ref="R48:R49"/>
    <mergeCell ref="S48:S49"/>
    <mergeCell ref="T48:U49"/>
    <mergeCell ref="V48:V49"/>
    <mergeCell ref="W48:Z49"/>
    <mergeCell ref="C50:C51"/>
    <mergeCell ref="D50:D51"/>
    <mergeCell ref="E50:E51"/>
    <mergeCell ref="F50:F51"/>
    <mergeCell ref="G50:G51"/>
    <mergeCell ref="H50:I51"/>
    <mergeCell ref="J50:J51"/>
    <mergeCell ref="K50:K51"/>
    <mergeCell ref="L50:M51"/>
    <mergeCell ref="N50:N51"/>
    <mergeCell ref="O50:O51"/>
    <mergeCell ref="P50:Q51"/>
    <mergeCell ref="R50:R51"/>
    <mergeCell ref="S50:S51"/>
    <mergeCell ref="T50:U51"/>
    <mergeCell ref="V50:V51"/>
    <mergeCell ref="W50:Z51"/>
    <mergeCell ref="C52:C53"/>
    <mergeCell ref="D52:D53"/>
    <mergeCell ref="E52:E53"/>
    <mergeCell ref="F52:F53"/>
    <mergeCell ref="G52:G53"/>
    <mergeCell ref="H52:I53"/>
    <mergeCell ref="J52:J53"/>
    <mergeCell ref="K52:K53"/>
    <mergeCell ref="L52:M53"/>
    <mergeCell ref="N52:N53"/>
    <mergeCell ref="O52:O53"/>
    <mergeCell ref="P52:Q53"/>
    <mergeCell ref="R52:R53"/>
    <mergeCell ref="S52:S53"/>
    <mergeCell ref="T52:U53"/>
    <mergeCell ref="V52:V53"/>
    <mergeCell ref="W52:Z53"/>
    <mergeCell ref="C54:C55"/>
    <mergeCell ref="D54:D55"/>
    <mergeCell ref="E54:E55"/>
    <mergeCell ref="F54:F55"/>
    <mergeCell ref="G54:G55"/>
    <mergeCell ref="H54:I55"/>
    <mergeCell ref="J54:J55"/>
    <mergeCell ref="K54:K55"/>
    <mergeCell ref="L54:M55"/>
    <mergeCell ref="N54:N55"/>
    <mergeCell ref="O54:O55"/>
    <mergeCell ref="P54:Q55"/>
    <mergeCell ref="R54:R55"/>
    <mergeCell ref="S54:S55"/>
    <mergeCell ref="T54:U55"/>
    <mergeCell ref="V54:V55"/>
    <mergeCell ref="W54:Z55"/>
    <mergeCell ref="C56:C57"/>
    <mergeCell ref="D56:D57"/>
    <mergeCell ref="E56:E57"/>
    <mergeCell ref="F56:F57"/>
    <mergeCell ref="G56:G57"/>
    <mergeCell ref="H56:I57"/>
    <mergeCell ref="J56:J57"/>
    <mergeCell ref="K56:K57"/>
    <mergeCell ref="L56:M57"/>
    <mergeCell ref="N56:N57"/>
    <mergeCell ref="O56:O57"/>
    <mergeCell ref="P56:Q57"/>
    <mergeCell ref="R56:R57"/>
    <mergeCell ref="S56:S57"/>
    <mergeCell ref="T56:U57"/>
    <mergeCell ref="V56:V57"/>
    <mergeCell ref="W56:Z57"/>
    <mergeCell ref="C58:C59"/>
    <mergeCell ref="D58:D59"/>
    <mergeCell ref="E58:E59"/>
    <mergeCell ref="F58:F59"/>
    <mergeCell ref="G58:G59"/>
    <mergeCell ref="H58:I59"/>
    <mergeCell ref="J58:J59"/>
    <mergeCell ref="K58:K59"/>
    <mergeCell ref="L58:M59"/>
    <mergeCell ref="N58:N59"/>
    <mergeCell ref="O58:O59"/>
    <mergeCell ref="P58:Q59"/>
    <mergeCell ref="R58:R59"/>
    <mergeCell ref="S58:S59"/>
    <mergeCell ref="T58:U59"/>
    <mergeCell ref="V58:V59"/>
    <mergeCell ref="W58:Z59"/>
    <mergeCell ref="H62:I63"/>
    <mergeCell ref="J62:J63"/>
    <mergeCell ref="K62:K63"/>
    <mergeCell ref="L62:M63"/>
    <mergeCell ref="C60:C61"/>
    <mergeCell ref="D60:D61"/>
    <mergeCell ref="E60:E61"/>
    <mergeCell ref="F60:F61"/>
    <mergeCell ref="G60:G61"/>
    <mergeCell ref="H60:I61"/>
    <mergeCell ref="J60:J61"/>
    <mergeCell ref="K60:K61"/>
    <mergeCell ref="L60:M61"/>
    <mergeCell ref="B7:C7"/>
    <mergeCell ref="B10:C13"/>
    <mergeCell ref="B68:F68"/>
    <mergeCell ref="W62:Z63"/>
    <mergeCell ref="N60:N61"/>
    <mergeCell ref="O60:O61"/>
    <mergeCell ref="P60:Q61"/>
    <mergeCell ref="R60:R61"/>
    <mergeCell ref="S60:S61"/>
    <mergeCell ref="T60:U61"/>
    <mergeCell ref="V60:V61"/>
    <mergeCell ref="W60:Z61"/>
    <mergeCell ref="N62:N63"/>
    <mergeCell ref="O62:O63"/>
    <mergeCell ref="P62:Q63"/>
    <mergeCell ref="R62:R63"/>
    <mergeCell ref="S62:S63"/>
    <mergeCell ref="T62:U63"/>
    <mergeCell ref="V62:V63"/>
    <mergeCell ref="C62:C63"/>
    <mergeCell ref="D62:D63"/>
    <mergeCell ref="E62:E63"/>
    <mergeCell ref="F62:F63"/>
    <mergeCell ref="G62:G63"/>
  </mergeCells>
  <phoneticPr fontId="1"/>
  <conditionalFormatting sqref="E14">
    <cfRule type="expression" dxfId="26" priority="28">
      <formula>$D14="飼料"</formula>
    </cfRule>
  </conditionalFormatting>
  <conditionalFormatting sqref="E67">
    <cfRule type="expression" dxfId="25" priority="26">
      <formula>$D67="飼料"</formula>
    </cfRule>
  </conditionalFormatting>
  <conditionalFormatting sqref="E16">
    <cfRule type="expression" dxfId="24" priority="24">
      <formula>$D16="飼料"</formula>
    </cfRule>
  </conditionalFormatting>
  <conditionalFormatting sqref="E18">
    <cfRule type="expression" dxfId="23" priority="23">
      <formula>$D18="飼料"</formula>
    </cfRule>
  </conditionalFormatting>
  <conditionalFormatting sqref="E20">
    <cfRule type="expression" dxfId="22" priority="22">
      <formula>$D20="飼料"</formula>
    </cfRule>
  </conditionalFormatting>
  <conditionalFormatting sqref="E22">
    <cfRule type="expression" dxfId="21" priority="21">
      <formula>$D22="飼料"</formula>
    </cfRule>
  </conditionalFormatting>
  <conditionalFormatting sqref="E24">
    <cfRule type="expression" dxfId="20" priority="20">
      <formula>$D24="飼料"</formula>
    </cfRule>
  </conditionalFormatting>
  <conditionalFormatting sqref="E26">
    <cfRule type="expression" dxfId="19" priority="19">
      <formula>$D26="飼料"</formula>
    </cfRule>
  </conditionalFormatting>
  <conditionalFormatting sqref="E28">
    <cfRule type="expression" dxfId="18" priority="18">
      <formula>$D28="飼料"</formula>
    </cfRule>
  </conditionalFormatting>
  <conditionalFormatting sqref="E30">
    <cfRule type="expression" dxfId="17" priority="17">
      <formula>$D30="飼料"</formula>
    </cfRule>
  </conditionalFormatting>
  <conditionalFormatting sqref="E32">
    <cfRule type="expression" dxfId="16" priority="16">
      <formula>$D32="飼料"</formula>
    </cfRule>
  </conditionalFormatting>
  <conditionalFormatting sqref="E34">
    <cfRule type="expression" dxfId="15" priority="15">
      <formula>$D34="飼料"</formula>
    </cfRule>
  </conditionalFormatting>
  <conditionalFormatting sqref="E36">
    <cfRule type="expression" dxfId="14" priority="14">
      <formula>$D36="飼料"</formula>
    </cfRule>
  </conditionalFormatting>
  <conditionalFormatting sqref="E38">
    <cfRule type="expression" dxfId="13" priority="13">
      <formula>$D38="飼料"</formula>
    </cfRule>
  </conditionalFormatting>
  <conditionalFormatting sqref="E40">
    <cfRule type="expression" dxfId="12" priority="12">
      <formula>$D40="飼料"</formula>
    </cfRule>
  </conditionalFormatting>
  <conditionalFormatting sqref="E42">
    <cfRule type="expression" dxfId="11" priority="11">
      <formula>$D42="飼料"</formula>
    </cfRule>
  </conditionalFormatting>
  <conditionalFormatting sqref="E44">
    <cfRule type="expression" dxfId="10" priority="10">
      <formula>$D44="飼料"</formula>
    </cfRule>
  </conditionalFormatting>
  <conditionalFormatting sqref="E46">
    <cfRule type="expression" dxfId="9" priority="9">
      <formula>$D46="飼料"</formula>
    </cfRule>
  </conditionalFormatting>
  <conditionalFormatting sqref="E48">
    <cfRule type="expression" dxfId="8" priority="8">
      <formula>$D48="飼料"</formula>
    </cfRule>
  </conditionalFormatting>
  <conditionalFormatting sqref="E50">
    <cfRule type="expression" dxfId="7" priority="7">
      <formula>$D50="飼料"</formula>
    </cfRule>
  </conditionalFormatting>
  <conditionalFormatting sqref="E52">
    <cfRule type="expression" dxfId="6" priority="6">
      <formula>$D52="飼料"</formula>
    </cfRule>
  </conditionalFormatting>
  <conditionalFormatting sqref="E54">
    <cfRule type="expression" dxfId="5" priority="5">
      <formula>$D54="飼料"</formula>
    </cfRule>
  </conditionalFormatting>
  <conditionalFormatting sqref="E56">
    <cfRule type="expression" dxfId="4" priority="4">
      <formula>$D56="飼料"</formula>
    </cfRule>
  </conditionalFormatting>
  <conditionalFormatting sqref="E58">
    <cfRule type="expression" dxfId="3" priority="3">
      <formula>$D58="飼料"</formula>
    </cfRule>
  </conditionalFormatting>
  <conditionalFormatting sqref="E60">
    <cfRule type="expression" dxfId="2" priority="2">
      <formula>$D60="飼料"</formula>
    </cfRule>
  </conditionalFormatting>
  <conditionalFormatting sqref="E62">
    <cfRule type="expression" dxfId="1" priority="1">
      <formula>$D62="飼料"</formula>
    </cfRule>
  </conditionalFormatting>
  <dataValidations count="2">
    <dataValidation errorStyle="information" allowBlank="1" showInputMessage="1" showErrorMessage="1" sqref="AB54:AB63" xr:uid="{00000000-0002-0000-0700-000000000000}"/>
    <dataValidation imeMode="on" allowBlank="1" showInputMessage="1" showErrorMessage="1" sqref="F14 F16 F18 F20 F22 F24 F26 F28 F30 F32 F34 F36 F38 F40 F42 F44 F46 F48 F50 F52 F54 F56 F58 F60 F62" xr:uid="{00000000-0002-0000-0700-000001000000}"/>
  </dataValidations>
  <printOptions horizontalCentered="1"/>
  <pageMargins left="0.39370078740157483" right="0.39370078740157483" top="0.35433070866141736" bottom="0.15748031496062992" header="0.31496062992125984" footer="0.31496062992125984"/>
  <pageSetup paperSize="9" scale="74" fitToWidth="0" orientation="landscape" blackAndWhite="1" r:id="rId1"/>
  <drawing r:id="rId2"/>
  <extLst>
    <ext xmlns:x14="http://schemas.microsoft.com/office/spreadsheetml/2009/9/main" uri="{78C0D931-6437-407d-A8EE-F0AAD7539E65}">
      <x14:conditionalFormattings>
        <x14:conditionalFormatting xmlns:xm="http://schemas.microsoft.com/office/excel/2006/main">
          <x14:cfRule type="expression" priority="25" id="{AED3C2BB-0EEF-41B3-B034-D58268F6929B}">
            <xm:f>'C:\Users\01102321\Desktop\品目別内訳書ダウンロード版確認\1214時点\[〔個人用〕_販売金額等の品目別内訳書Download用Excel版-1-1.xlsx]ページ2'!#REF!="飼料"</xm:f>
            <x14:dxf>
              <fill>
                <patternFill patternType="none">
                  <bgColor auto="1"/>
                </patternFill>
              </fill>
            </x14:dxf>
          </x14:cfRule>
          <xm:sqref>E64:E66</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700-000002000000}">
          <x14:formula1>
            <xm:f>リスト!$A$2:$A$7</xm:f>
          </x14:formula1>
          <xm:sqref>D14 D16 D18 D20 D22 D24 D26 D28 D30 D32 D34 D36 D38 D40 D42 D44 D46 D48 D50 D52 D54 D56 D58 D60 D62</xm:sqref>
        </x14:dataValidation>
        <x14:dataValidation type="list" allowBlank="1" showInputMessage="1" showErrorMessage="1" xr:uid="{00000000-0002-0000-0700-000003000000}">
          <x14:formula1>
            <xm:f>'Y:\Users\01102321\Desktop\品目別内訳書ダウンロード版確認\1214時点\[〔個人用〕_販売金額等の品目別内訳書Download用Excel版-1-1.xlsx]リスト'!#REF!</xm:f>
          </x14:formula1>
          <xm:sqref>D64:E67</xm:sqref>
        </x14:dataValidation>
        <x14:dataValidation type="list" errorStyle="information" imeMode="on" allowBlank="1" showInputMessage="1" xr:uid="{00000000-0002-0000-0700-000004000000}">
          <x14:formula1>
            <xm:f>リスト!$G$2:$G$4</xm:f>
          </x14:formula1>
          <xm:sqref>AA14:AA63</xm:sqref>
        </x14:dataValidation>
        <x14:dataValidation type="list" allowBlank="1" showInputMessage="1" xr:uid="{00000000-0002-0000-0700-000005000000}">
          <x14:formula1>
            <xm:f>'Y:\Users\01102321\Desktop\品目別内訳書ダウンロード版確認\1214時点\[〔個人用〕_販売金額等の品目別内訳書Download用Excel版-1-1.xlsx]リスト'!#REF!</xm:f>
          </x14:formula1>
          <xm:sqref>C65:C67 B64</xm:sqref>
        </x14:dataValidation>
        <x14:dataValidation type="list" errorStyle="information" imeMode="on" allowBlank="1" showInputMessage="1" xr:uid="{00000000-0002-0000-0700-000006000000}">
          <x14:formula1>
            <xm:f>リスト!$F$3:$F$62</xm:f>
          </x14:formula1>
          <xm:sqref>C14:C63</xm:sqref>
        </x14:dataValidation>
        <x14:dataValidation type="list" allowBlank="1" showInputMessage="1" showErrorMessage="1" xr:uid="{00000000-0002-0000-0700-000007000000}">
          <x14:formula1>
            <xm:f>リスト2!$C193:$G193</xm:f>
          </x14:formula1>
          <xm:sqref>E14 E62 E60 E58 E56 E54 E52 E50 E48 E46 E44 E42 E40 E38 E36 E34 E32 E30 E28 E26 E24 E22 E20 E18 E16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04"/>
  <sheetViews>
    <sheetView workbookViewId="0">
      <selection activeCell="G9" sqref="G9"/>
    </sheetView>
  </sheetViews>
  <sheetFormatPr defaultRowHeight="13.5" x14ac:dyDescent="0.15"/>
  <cols>
    <col min="6" max="6" width="26.5" bestFit="1" customWidth="1"/>
    <col min="7" max="7" width="7.125" bestFit="1" customWidth="1"/>
    <col min="8" max="8" width="16.25" bestFit="1" customWidth="1"/>
    <col min="12" max="12" width="21.375" bestFit="1" customWidth="1"/>
    <col min="13" max="13" width="11.25" bestFit="1" customWidth="1"/>
    <col min="14" max="14" width="19.125" bestFit="1" customWidth="1"/>
    <col min="15" max="15" width="12.375" bestFit="1" customWidth="1"/>
  </cols>
  <sheetData>
    <row r="1" spans="1:16" x14ac:dyDescent="0.15">
      <c r="A1" s="5" t="s">
        <v>34</v>
      </c>
      <c r="B1" s="5" t="s">
        <v>35</v>
      </c>
      <c r="C1" s="5" t="s">
        <v>34</v>
      </c>
      <c r="D1" t="s">
        <v>40</v>
      </c>
      <c r="G1" s="5" t="s">
        <v>100</v>
      </c>
      <c r="H1" s="65" t="s">
        <v>113</v>
      </c>
      <c r="L1" s="428" t="s">
        <v>189</v>
      </c>
      <c r="M1" s="428"/>
      <c r="N1" s="428" t="s">
        <v>190</v>
      </c>
      <c r="O1" s="428"/>
    </row>
    <row r="2" spans="1:16" x14ac:dyDescent="0.15">
      <c r="A2" s="56" t="s">
        <v>128</v>
      </c>
      <c r="B2" s="56" t="s">
        <v>36</v>
      </c>
      <c r="C2" s="56"/>
      <c r="D2" s="49" t="s">
        <v>98</v>
      </c>
      <c r="E2" s="6" t="s">
        <v>41</v>
      </c>
      <c r="F2" s="193" t="s">
        <v>198</v>
      </c>
      <c r="G2" s="55" t="s">
        <v>101</v>
      </c>
      <c r="H2" s="66"/>
      <c r="L2" s="162" t="s">
        <v>42</v>
      </c>
      <c r="M2" s="162" t="s">
        <v>41</v>
      </c>
      <c r="N2" s="162" t="s">
        <v>192</v>
      </c>
      <c r="O2" s="162" t="s">
        <v>191</v>
      </c>
    </row>
    <row r="3" spans="1:16" x14ac:dyDescent="0.15">
      <c r="A3" s="56" t="s">
        <v>129</v>
      </c>
      <c r="B3" s="51" t="s">
        <v>37</v>
      </c>
      <c r="C3" s="52"/>
      <c r="D3" s="50">
        <v>1</v>
      </c>
      <c r="E3" s="57"/>
      <c r="F3" s="151" t="s">
        <v>197</v>
      </c>
      <c r="G3" s="54" t="s">
        <v>99</v>
      </c>
      <c r="H3" s="58" t="s">
        <v>114</v>
      </c>
      <c r="L3" s="164" t="s">
        <v>43</v>
      </c>
      <c r="M3" s="163">
        <v>1</v>
      </c>
      <c r="N3" s="164" t="s">
        <v>43</v>
      </c>
      <c r="O3" s="163">
        <v>10</v>
      </c>
      <c r="P3" t="s">
        <v>193</v>
      </c>
    </row>
    <row r="4" spans="1:16" ht="27" x14ac:dyDescent="0.15">
      <c r="A4" s="56" t="s">
        <v>105</v>
      </c>
      <c r="B4" s="51" t="s">
        <v>38</v>
      </c>
      <c r="D4" s="51">
        <v>2</v>
      </c>
      <c r="E4" s="57"/>
      <c r="F4" s="215" t="s">
        <v>201</v>
      </c>
      <c r="G4" s="166" t="s">
        <v>196</v>
      </c>
      <c r="H4" s="54"/>
      <c r="L4" s="164" t="s">
        <v>44</v>
      </c>
      <c r="M4" s="163">
        <v>2</v>
      </c>
      <c r="N4" s="164" t="s">
        <v>44</v>
      </c>
      <c r="O4" s="163">
        <v>20</v>
      </c>
      <c r="P4" t="s">
        <v>194</v>
      </c>
    </row>
    <row r="5" spans="1:16" ht="40.5" x14ac:dyDescent="0.15">
      <c r="A5" s="51" t="s">
        <v>130</v>
      </c>
      <c r="B5" s="77" t="s">
        <v>131</v>
      </c>
      <c r="D5" s="51">
        <v>3</v>
      </c>
      <c r="E5" s="57"/>
      <c r="F5" s="194" t="s">
        <v>65</v>
      </c>
      <c r="L5" s="164" t="s">
        <v>45</v>
      </c>
      <c r="M5" s="163">
        <v>3</v>
      </c>
      <c r="N5" s="164" t="s">
        <v>45</v>
      </c>
      <c r="O5" s="163">
        <v>30</v>
      </c>
    </row>
    <row r="6" spans="1:16" x14ac:dyDescent="0.15">
      <c r="A6" s="51" t="s">
        <v>132</v>
      </c>
      <c r="B6" s="53" t="s">
        <v>133</v>
      </c>
      <c r="D6" s="51">
        <v>4</v>
      </c>
      <c r="E6" s="57"/>
      <c r="F6" s="194" t="s">
        <v>72</v>
      </c>
      <c r="L6" s="164" t="s">
        <v>46</v>
      </c>
      <c r="M6" s="163">
        <v>4</v>
      </c>
      <c r="N6" s="164" t="s">
        <v>46</v>
      </c>
      <c r="O6" s="163">
        <v>40</v>
      </c>
    </row>
    <row r="7" spans="1:16" x14ac:dyDescent="0.15">
      <c r="A7" s="52" t="s">
        <v>134</v>
      </c>
      <c r="B7" s="51"/>
      <c r="D7" s="51">
        <v>5</v>
      </c>
      <c r="E7" s="57"/>
      <c r="F7" s="194" t="s">
        <v>43</v>
      </c>
      <c r="L7" s="164" t="s">
        <v>47</v>
      </c>
      <c r="M7" s="163">
        <v>5</v>
      </c>
      <c r="N7" s="164" t="s">
        <v>47</v>
      </c>
      <c r="O7" s="163">
        <v>50</v>
      </c>
    </row>
    <row r="8" spans="1:16" x14ac:dyDescent="0.15">
      <c r="B8" s="5"/>
      <c r="D8" s="51">
        <v>6</v>
      </c>
      <c r="E8" s="57"/>
      <c r="F8" s="194" t="s">
        <v>89</v>
      </c>
      <c r="L8" s="164" t="s">
        <v>48</v>
      </c>
      <c r="M8" s="163">
        <v>6</v>
      </c>
      <c r="N8" s="164" t="s">
        <v>48</v>
      </c>
      <c r="O8" s="163">
        <v>60</v>
      </c>
    </row>
    <row r="9" spans="1:16" x14ac:dyDescent="0.15">
      <c r="D9" s="51">
        <v>7</v>
      </c>
      <c r="E9" s="57"/>
      <c r="F9" s="194" t="s">
        <v>68</v>
      </c>
      <c r="L9" s="164" t="s">
        <v>49</v>
      </c>
      <c r="M9" s="163">
        <v>7</v>
      </c>
      <c r="N9" s="164" t="s">
        <v>49</v>
      </c>
      <c r="O9" s="163">
        <v>70</v>
      </c>
    </row>
    <row r="10" spans="1:16" x14ac:dyDescent="0.15">
      <c r="D10" s="51">
        <v>8</v>
      </c>
      <c r="E10" s="57"/>
      <c r="F10" s="194" t="s">
        <v>88</v>
      </c>
      <c r="L10" s="164" t="s">
        <v>50</v>
      </c>
      <c r="M10" s="163">
        <v>8</v>
      </c>
      <c r="N10" s="164" t="s">
        <v>50</v>
      </c>
      <c r="O10" s="163">
        <v>80</v>
      </c>
    </row>
    <row r="11" spans="1:16" x14ac:dyDescent="0.15">
      <c r="D11" s="51">
        <v>9</v>
      </c>
      <c r="E11" s="57"/>
      <c r="F11" s="194" t="s">
        <v>69</v>
      </c>
      <c r="L11" s="164" t="s">
        <v>51</v>
      </c>
      <c r="M11" s="163">
        <v>9</v>
      </c>
      <c r="N11" s="164" t="s">
        <v>51</v>
      </c>
      <c r="O11" s="163">
        <v>90</v>
      </c>
    </row>
    <row r="12" spans="1:16" x14ac:dyDescent="0.15">
      <c r="D12" s="51">
        <v>10</v>
      </c>
      <c r="E12" s="57"/>
      <c r="F12" s="194" t="s">
        <v>73</v>
      </c>
      <c r="L12" s="164" t="s">
        <v>52</v>
      </c>
      <c r="M12" s="163">
        <v>10</v>
      </c>
      <c r="N12" s="164" t="s">
        <v>52</v>
      </c>
      <c r="O12" s="163">
        <v>100</v>
      </c>
    </row>
    <row r="13" spans="1:16" x14ac:dyDescent="0.15">
      <c r="D13" s="51">
        <v>11</v>
      </c>
      <c r="E13" s="57"/>
      <c r="F13" s="194" t="s">
        <v>199</v>
      </c>
      <c r="L13" s="164" t="s">
        <v>53</v>
      </c>
      <c r="M13" s="163">
        <v>11</v>
      </c>
      <c r="N13" s="164" t="s">
        <v>53</v>
      </c>
      <c r="O13" s="163">
        <v>110</v>
      </c>
    </row>
    <row r="14" spans="1:16" x14ac:dyDescent="0.15">
      <c r="D14" s="51">
        <v>12</v>
      </c>
      <c r="E14" s="57"/>
      <c r="F14" s="194" t="s">
        <v>94</v>
      </c>
      <c r="L14" s="164" t="s">
        <v>54</v>
      </c>
      <c r="M14" s="163">
        <v>12</v>
      </c>
      <c r="N14" s="164" t="s">
        <v>54</v>
      </c>
      <c r="O14" s="163">
        <v>120</v>
      </c>
    </row>
    <row r="15" spans="1:16" x14ac:dyDescent="0.15">
      <c r="D15" s="51">
        <v>13</v>
      </c>
      <c r="E15" s="57"/>
      <c r="F15" s="194" t="s">
        <v>188</v>
      </c>
      <c r="L15" s="164" t="s">
        <v>55</v>
      </c>
      <c r="M15" s="163">
        <v>13</v>
      </c>
      <c r="N15" s="164" t="s">
        <v>55</v>
      </c>
      <c r="O15" s="163">
        <v>130</v>
      </c>
    </row>
    <row r="16" spans="1:16" x14ac:dyDescent="0.15">
      <c r="D16" s="51">
        <v>14</v>
      </c>
      <c r="E16" s="57"/>
      <c r="F16" s="194" t="s">
        <v>75</v>
      </c>
      <c r="L16" s="164" t="s">
        <v>56</v>
      </c>
      <c r="M16" s="163">
        <v>14</v>
      </c>
      <c r="N16" s="164" t="s">
        <v>56</v>
      </c>
      <c r="O16" s="163">
        <v>140</v>
      </c>
    </row>
    <row r="17" spans="2:15" x14ac:dyDescent="0.15">
      <c r="D17" s="51">
        <v>15</v>
      </c>
      <c r="E17" s="57"/>
      <c r="F17" s="194" t="s">
        <v>44</v>
      </c>
      <c r="L17" s="164" t="s">
        <v>57</v>
      </c>
      <c r="M17" s="163">
        <v>15</v>
      </c>
      <c r="N17" s="164" t="s">
        <v>57</v>
      </c>
      <c r="O17" s="163">
        <v>150</v>
      </c>
    </row>
    <row r="18" spans="2:15" x14ac:dyDescent="0.15">
      <c r="D18" s="51">
        <v>16</v>
      </c>
      <c r="E18" s="57"/>
      <c r="F18" s="194" t="s">
        <v>64</v>
      </c>
      <c r="L18" s="164" t="s">
        <v>58</v>
      </c>
      <c r="M18" s="163">
        <v>16</v>
      </c>
      <c r="N18" s="164" t="s">
        <v>58</v>
      </c>
      <c r="O18" s="163">
        <v>160</v>
      </c>
    </row>
    <row r="19" spans="2:15" x14ac:dyDescent="0.15">
      <c r="D19" s="51">
        <v>17</v>
      </c>
      <c r="E19" s="57"/>
      <c r="F19" s="194" t="s">
        <v>67</v>
      </c>
      <c r="L19" s="164" t="s">
        <v>59</v>
      </c>
      <c r="M19" s="163">
        <v>17</v>
      </c>
      <c r="N19" s="164" t="s">
        <v>59</v>
      </c>
      <c r="O19" s="163">
        <v>170</v>
      </c>
    </row>
    <row r="20" spans="2:15" x14ac:dyDescent="0.15">
      <c r="D20" s="51">
        <v>18</v>
      </c>
      <c r="E20" s="57"/>
      <c r="F20" s="194" t="s">
        <v>86</v>
      </c>
      <c r="L20" s="164" t="s">
        <v>60</v>
      </c>
      <c r="M20" s="163">
        <v>18</v>
      </c>
      <c r="N20" s="164" t="s">
        <v>60</v>
      </c>
      <c r="O20" s="163">
        <v>180</v>
      </c>
    </row>
    <row r="21" spans="2:15" x14ac:dyDescent="0.15">
      <c r="D21" s="51">
        <v>19</v>
      </c>
      <c r="E21" s="57"/>
      <c r="F21" s="194" t="s">
        <v>95</v>
      </c>
      <c r="L21" s="164" t="s">
        <v>61</v>
      </c>
      <c r="M21" s="163">
        <v>19</v>
      </c>
      <c r="N21" s="164" t="s">
        <v>61</v>
      </c>
      <c r="O21" s="163">
        <v>190</v>
      </c>
    </row>
    <row r="22" spans="2:15" x14ac:dyDescent="0.15">
      <c r="D22" s="51">
        <v>20</v>
      </c>
      <c r="E22" s="57"/>
      <c r="F22" s="194" t="s">
        <v>70</v>
      </c>
      <c r="L22" s="164" t="s">
        <v>62</v>
      </c>
      <c r="M22" s="163">
        <v>20</v>
      </c>
      <c r="N22" s="164" t="s">
        <v>62</v>
      </c>
      <c r="O22" s="163">
        <v>200</v>
      </c>
    </row>
    <row r="23" spans="2:15" x14ac:dyDescent="0.15">
      <c r="D23" s="51">
        <v>21</v>
      </c>
      <c r="E23" s="57"/>
      <c r="F23" s="194" t="s">
        <v>82</v>
      </c>
      <c r="L23" s="164" t="s">
        <v>63</v>
      </c>
      <c r="M23" s="163">
        <v>21</v>
      </c>
      <c r="N23" s="164" t="s">
        <v>63</v>
      </c>
      <c r="O23" s="163">
        <v>210</v>
      </c>
    </row>
    <row r="24" spans="2:15" x14ac:dyDescent="0.15">
      <c r="D24" s="51">
        <v>22</v>
      </c>
      <c r="E24" s="57"/>
      <c r="F24" s="194" t="s">
        <v>79</v>
      </c>
      <c r="L24" s="164" t="s">
        <v>64</v>
      </c>
      <c r="M24" s="163">
        <v>22</v>
      </c>
      <c r="N24" s="164" t="s">
        <v>64</v>
      </c>
      <c r="O24" s="163">
        <v>220</v>
      </c>
    </row>
    <row r="25" spans="2:15" x14ac:dyDescent="0.15">
      <c r="D25" s="51">
        <v>23</v>
      </c>
      <c r="E25" s="57"/>
      <c r="F25" s="194" t="s">
        <v>81</v>
      </c>
      <c r="L25" s="164" t="s">
        <v>65</v>
      </c>
      <c r="M25" s="163">
        <v>23</v>
      </c>
      <c r="N25" s="164" t="s">
        <v>65</v>
      </c>
      <c r="O25" s="163">
        <v>230</v>
      </c>
    </row>
    <row r="26" spans="2:15" x14ac:dyDescent="0.15">
      <c r="D26" s="51">
        <v>24</v>
      </c>
      <c r="E26" s="57"/>
      <c r="F26" s="194" t="s">
        <v>74</v>
      </c>
      <c r="L26" s="164" t="s">
        <v>66</v>
      </c>
      <c r="M26" s="163">
        <v>24</v>
      </c>
      <c r="N26" s="164" t="s">
        <v>66</v>
      </c>
      <c r="O26" s="163">
        <v>240</v>
      </c>
    </row>
    <row r="27" spans="2:15" x14ac:dyDescent="0.15">
      <c r="D27" s="51">
        <v>25</v>
      </c>
      <c r="E27" s="57"/>
      <c r="F27" s="194" t="s">
        <v>66</v>
      </c>
      <c r="L27" s="164" t="s">
        <v>67</v>
      </c>
      <c r="M27" s="163">
        <v>25</v>
      </c>
      <c r="N27" s="164" t="s">
        <v>67</v>
      </c>
      <c r="O27" s="163">
        <v>250</v>
      </c>
    </row>
    <row r="28" spans="2:15" x14ac:dyDescent="0.15">
      <c r="D28" s="51">
        <v>26</v>
      </c>
      <c r="E28" s="57"/>
      <c r="F28" s="194" t="s">
        <v>71</v>
      </c>
      <c r="L28" s="164" t="s">
        <v>68</v>
      </c>
      <c r="M28" s="163">
        <v>26</v>
      </c>
      <c r="N28" s="164" t="s">
        <v>68</v>
      </c>
      <c r="O28" s="163">
        <v>260</v>
      </c>
    </row>
    <row r="29" spans="2:15" x14ac:dyDescent="0.15">
      <c r="D29" s="51">
        <v>27</v>
      </c>
      <c r="E29" s="57"/>
      <c r="F29" s="194" t="s">
        <v>87</v>
      </c>
      <c r="L29" s="164" t="s">
        <v>69</v>
      </c>
      <c r="M29" s="163">
        <v>27</v>
      </c>
      <c r="N29" s="164" t="s">
        <v>69</v>
      </c>
      <c r="O29" s="163">
        <v>270</v>
      </c>
    </row>
    <row r="30" spans="2:15" x14ac:dyDescent="0.15">
      <c r="D30" s="51">
        <v>28</v>
      </c>
      <c r="E30" s="57"/>
      <c r="F30" s="194" t="s">
        <v>47</v>
      </c>
      <c r="L30" s="164" t="s">
        <v>70</v>
      </c>
      <c r="M30" s="163">
        <v>28</v>
      </c>
      <c r="N30" s="164" t="s">
        <v>70</v>
      </c>
      <c r="O30" s="163">
        <v>280</v>
      </c>
    </row>
    <row r="31" spans="2:15" x14ac:dyDescent="0.15">
      <c r="D31" s="51">
        <v>29</v>
      </c>
      <c r="E31" s="57"/>
      <c r="F31" s="194" t="s">
        <v>48</v>
      </c>
      <c r="L31" s="164" t="s">
        <v>71</v>
      </c>
      <c r="M31" s="163">
        <v>29</v>
      </c>
      <c r="N31" s="164" t="s">
        <v>71</v>
      </c>
      <c r="O31" s="163">
        <v>290</v>
      </c>
    </row>
    <row r="32" spans="2:15" x14ac:dyDescent="0.15">
      <c r="B32" s="114"/>
      <c r="D32" s="51">
        <v>30</v>
      </c>
      <c r="E32" s="57"/>
      <c r="F32" s="194" t="s">
        <v>83</v>
      </c>
      <c r="L32" s="164" t="s">
        <v>72</v>
      </c>
      <c r="M32" s="163">
        <v>30</v>
      </c>
      <c r="N32" s="164" t="s">
        <v>72</v>
      </c>
      <c r="O32" s="163">
        <v>300</v>
      </c>
    </row>
    <row r="33" spans="2:15" x14ac:dyDescent="0.15">
      <c r="B33" s="114"/>
      <c r="D33" s="51">
        <v>31</v>
      </c>
      <c r="E33" s="57"/>
      <c r="F33" s="194" t="s">
        <v>187</v>
      </c>
      <c r="L33" s="164" t="s">
        <v>73</v>
      </c>
      <c r="M33" s="163">
        <v>31</v>
      </c>
      <c r="N33" s="164" t="s">
        <v>73</v>
      </c>
      <c r="O33" s="163">
        <v>310</v>
      </c>
    </row>
    <row r="34" spans="2:15" x14ac:dyDescent="0.15">
      <c r="B34" s="114"/>
      <c r="D34" s="51">
        <v>32</v>
      </c>
      <c r="E34" s="57"/>
      <c r="F34" s="194" t="s">
        <v>76</v>
      </c>
      <c r="L34" s="164" t="s">
        <v>74</v>
      </c>
      <c r="M34" s="163">
        <v>32</v>
      </c>
      <c r="N34" s="164" t="s">
        <v>74</v>
      </c>
      <c r="O34" s="163">
        <v>320</v>
      </c>
    </row>
    <row r="35" spans="2:15" x14ac:dyDescent="0.15">
      <c r="B35" s="114"/>
      <c r="D35" s="51">
        <v>33</v>
      </c>
      <c r="E35" s="57"/>
      <c r="F35" s="194" t="s">
        <v>96</v>
      </c>
      <c r="L35" s="164" t="s">
        <v>75</v>
      </c>
      <c r="M35" s="163">
        <v>33</v>
      </c>
      <c r="N35" s="164" t="s">
        <v>75</v>
      </c>
      <c r="O35" s="163">
        <v>330</v>
      </c>
    </row>
    <row r="36" spans="2:15" x14ac:dyDescent="0.15">
      <c r="B36" s="114"/>
      <c r="D36" s="51">
        <v>34</v>
      </c>
      <c r="E36" s="57"/>
      <c r="F36" s="194" t="s">
        <v>45</v>
      </c>
      <c r="L36" s="164" t="s">
        <v>76</v>
      </c>
      <c r="M36" s="163">
        <v>34</v>
      </c>
      <c r="N36" s="164" t="s">
        <v>76</v>
      </c>
      <c r="O36" s="163">
        <v>340</v>
      </c>
    </row>
    <row r="37" spans="2:15" x14ac:dyDescent="0.15">
      <c r="B37" s="114"/>
      <c r="D37" s="51">
        <v>35</v>
      </c>
      <c r="E37" s="57"/>
      <c r="F37" s="194" t="s">
        <v>46</v>
      </c>
      <c r="L37" s="164" t="s">
        <v>77</v>
      </c>
      <c r="M37" s="163">
        <v>35</v>
      </c>
      <c r="N37" s="164" t="s">
        <v>77</v>
      </c>
      <c r="O37" s="163">
        <v>350</v>
      </c>
    </row>
    <row r="38" spans="2:15" x14ac:dyDescent="0.15">
      <c r="B38" s="114"/>
      <c r="D38" s="51">
        <v>36</v>
      </c>
      <c r="E38" s="57"/>
      <c r="F38" s="194" t="s">
        <v>49</v>
      </c>
      <c r="L38" s="164" t="s">
        <v>78</v>
      </c>
      <c r="M38" s="163">
        <v>36</v>
      </c>
      <c r="N38" s="164" t="s">
        <v>78</v>
      </c>
      <c r="O38" s="163">
        <v>360</v>
      </c>
    </row>
    <row r="39" spans="2:15" x14ac:dyDescent="0.15">
      <c r="B39" s="114"/>
      <c r="D39" s="51">
        <v>37</v>
      </c>
      <c r="E39" s="57"/>
      <c r="F39" s="194" t="s">
        <v>50</v>
      </c>
      <c r="L39" s="164" t="s">
        <v>79</v>
      </c>
      <c r="M39" s="163">
        <v>37</v>
      </c>
      <c r="N39" s="164" t="s">
        <v>79</v>
      </c>
      <c r="O39" s="163">
        <v>370</v>
      </c>
    </row>
    <row r="40" spans="2:15" x14ac:dyDescent="0.15">
      <c r="B40" s="114"/>
      <c r="D40" s="51">
        <v>38</v>
      </c>
      <c r="E40" s="57"/>
      <c r="F40" s="194" t="s">
        <v>51</v>
      </c>
      <c r="L40" s="164" t="s">
        <v>202</v>
      </c>
      <c r="M40" s="163">
        <v>38</v>
      </c>
      <c r="N40" s="164" t="s">
        <v>203</v>
      </c>
      <c r="O40" s="163">
        <v>380</v>
      </c>
    </row>
    <row r="41" spans="2:15" x14ac:dyDescent="0.15">
      <c r="B41" s="114"/>
      <c r="D41" s="51">
        <v>39</v>
      </c>
      <c r="E41" s="57"/>
      <c r="F41" s="194" t="s">
        <v>52</v>
      </c>
      <c r="L41" s="164" t="s">
        <v>80</v>
      </c>
      <c r="M41" s="163">
        <v>39</v>
      </c>
      <c r="N41" s="164" t="s">
        <v>80</v>
      </c>
      <c r="O41" s="163">
        <v>390</v>
      </c>
    </row>
    <row r="42" spans="2:15" x14ac:dyDescent="0.15">
      <c r="B42" s="114"/>
      <c r="D42" s="51">
        <v>40</v>
      </c>
      <c r="E42" s="57"/>
      <c r="F42" s="194" t="s">
        <v>53</v>
      </c>
      <c r="L42" s="164" t="s">
        <v>81</v>
      </c>
      <c r="M42" s="163">
        <v>40</v>
      </c>
      <c r="N42" s="164" t="s">
        <v>81</v>
      </c>
      <c r="O42" s="163">
        <v>400</v>
      </c>
    </row>
    <row r="43" spans="2:15" x14ac:dyDescent="0.15">
      <c r="B43" s="114"/>
      <c r="D43" s="51">
        <v>41</v>
      </c>
      <c r="E43" s="57"/>
      <c r="F43" s="194" t="s">
        <v>54</v>
      </c>
      <c r="L43" s="164" t="s">
        <v>82</v>
      </c>
      <c r="M43" s="163">
        <v>41</v>
      </c>
      <c r="N43" s="164" t="s">
        <v>82</v>
      </c>
      <c r="O43" s="163">
        <v>410</v>
      </c>
    </row>
    <row r="44" spans="2:15" x14ac:dyDescent="0.15">
      <c r="B44" s="114"/>
      <c r="D44" s="51">
        <v>42</v>
      </c>
      <c r="E44" s="57"/>
      <c r="F44" s="194" t="s">
        <v>55</v>
      </c>
      <c r="L44" s="164" t="s">
        <v>187</v>
      </c>
      <c r="M44" s="163">
        <v>42</v>
      </c>
      <c r="N44" s="164" t="s">
        <v>187</v>
      </c>
      <c r="O44" s="163">
        <v>420</v>
      </c>
    </row>
    <row r="45" spans="2:15" x14ac:dyDescent="0.15">
      <c r="B45" s="114"/>
      <c r="D45" s="51">
        <v>43</v>
      </c>
      <c r="E45" s="57"/>
      <c r="F45" s="194" t="s">
        <v>56</v>
      </c>
      <c r="L45" s="164" t="s">
        <v>83</v>
      </c>
      <c r="M45" s="163">
        <v>499</v>
      </c>
      <c r="N45" s="164" t="s">
        <v>83</v>
      </c>
      <c r="O45" s="163">
        <v>4990</v>
      </c>
    </row>
    <row r="46" spans="2:15" x14ac:dyDescent="0.15">
      <c r="B46" s="114"/>
      <c r="D46" s="51">
        <v>44</v>
      </c>
      <c r="E46" s="57"/>
      <c r="F46" s="194" t="s">
        <v>57</v>
      </c>
      <c r="L46" s="164" t="s">
        <v>84</v>
      </c>
      <c r="M46" s="163">
        <v>500</v>
      </c>
      <c r="N46" s="164" t="s">
        <v>84</v>
      </c>
      <c r="O46" s="165">
        <v>5001</v>
      </c>
    </row>
    <row r="47" spans="2:15" x14ac:dyDescent="0.15">
      <c r="B47" s="114"/>
      <c r="D47" s="51">
        <v>45</v>
      </c>
      <c r="E47" s="57"/>
      <c r="F47" s="194" t="s">
        <v>58</v>
      </c>
      <c r="L47" s="164" t="s">
        <v>85</v>
      </c>
      <c r="M47" s="163">
        <v>501</v>
      </c>
      <c r="N47" s="164" t="s">
        <v>85</v>
      </c>
      <c r="O47" s="165">
        <v>5011</v>
      </c>
    </row>
    <row r="48" spans="2:15" x14ac:dyDescent="0.15">
      <c r="B48" s="114"/>
      <c r="D48" s="51">
        <v>46</v>
      </c>
      <c r="E48" s="57"/>
      <c r="F48" s="194" t="s">
        <v>59</v>
      </c>
      <c r="L48" s="164" t="s">
        <v>188</v>
      </c>
      <c r="M48" s="163">
        <v>502</v>
      </c>
      <c r="N48" s="164" t="s">
        <v>188</v>
      </c>
      <c r="O48" s="165">
        <v>5021</v>
      </c>
    </row>
    <row r="49" spans="2:15" x14ac:dyDescent="0.15">
      <c r="B49" s="114"/>
      <c r="D49" s="51">
        <v>47</v>
      </c>
      <c r="E49" s="57"/>
      <c r="F49" s="194" t="s">
        <v>60</v>
      </c>
      <c r="L49" s="164" t="s">
        <v>86</v>
      </c>
      <c r="M49" s="163">
        <v>503</v>
      </c>
      <c r="N49" s="164" t="s">
        <v>86</v>
      </c>
      <c r="O49" s="163">
        <v>5030</v>
      </c>
    </row>
    <row r="50" spans="2:15" x14ac:dyDescent="0.15">
      <c r="B50" s="114"/>
      <c r="D50" s="51">
        <v>101</v>
      </c>
      <c r="E50" s="57"/>
      <c r="F50" s="194" t="s">
        <v>61</v>
      </c>
      <c r="L50" s="164" t="s">
        <v>87</v>
      </c>
      <c r="M50" s="163">
        <v>799</v>
      </c>
      <c r="N50" s="164" t="s">
        <v>87</v>
      </c>
      <c r="O50" s="163">
        <v>7990</v>
      </c>
    </row>
    <row r="51" spans="2:15" x14ac:dyDescent="0.15">
      <c r="B51" s="114"/>
      <c r="D51" s="51">
        <v>102</v>
      </c>
      <c r="E51" s="57"/>
      <c r="F51" s="194" t="s">
        <v>62</v>
      </c>
      <c r="L51" s="164" t="s">
        <v>88</v>
      </c>
      <c r="M51" s="163">
        <v>800</v>
      </c>
      <c r="N51" s="164" t="s">
        <v>88</v>
      </c>
      <c r="O51" s="163">
        <v>8000</v>
      </c>
    </row>
    <row r="52" spans="2:15" x14ac:dyDescent="0.15">
      <c r="B52" s="114"/>
      <c r="D52" s="51">
        <v>103</v>
      </c>
      <c r="E52" s="57"/>
      <c r="F52" s="194" t="s">
        <v>63</v>
      </c>
      <c r="L52" s="164" t="s">
        <v>89</v>
      </c>
      <c r="M52" s="163">
        <v>801</v>
      </c>
      <c r="N52" s="164" t="s">
        <v>89</v>
      </c>
      <c r="O52" s="163">
        <v>8010</v>
      </c>
    </row>
    <row r="53" spans="2:15" x14ac:dyDescent="0.15">
      <c r="B53" s="114"/>
      <c r="D53" s="51">
        <v>104</v>
      </c>
      <c r="E53" s="57"/>
      <c r="F53" s="194" t="s">
        <v>77</v>
      </c>
      <c r="L53" s="164" t="s">
        <v>90</v>
      </c>
      <c r="M53" s="163">
        <v>802</v>
      </c>
      <c r="N53" s="164" t="s">
        <v>90</v>
      </c>
      <c r="O53" s="163">
        <v>8020</v>
      </c>
    </row>
    <row r="54" spans="2:15" x14ac:dyDescent="0.15">
      <c r="B54" s="114"/>
      <c r="D54" s="51">
        <v>105</v>
      </c>
      <c r="E54" s="57"/>
      <c r="F54" s="194" t="s">
        <v>78</v>
      </c>
      <c r="L54" s="164" t="s">
        <v>91</v>
      </c>
      <c r="M54" s="163">
        <v>803</v>
      </c>
      <c r="N54" s="164" t="s">
        <v>91</v>
      </c>
      <c r="O54" s="163">
        <v>8030</v>
      </c>
    </row>
    <row r="55" spans="2:15" x14ac:dyDescent="0.15">
      <c r="B55" s="114"/>
      <c r="D55" s="51">
        <v>106</v>
      </c>
      <c r="E55" s="57"/>
      <c r="F55" s="194" t="s">
        <v>80</v>
      </c>
      <c r="L55" s="164" t="s">
        <v>92</v>
      </c>
      <c r="M55" s="163">
        <v>804</v>
      </c>
      <c r="N55" s="164" t="s">
        <v>92</v>
      </c>
      <c r="O55" s="163">
        <v>8040</v>
      </c>
    </row>
    <row r="56" spans="2:15" x14ac:dyDescent="0.15">
      <c r="B56" s="114"/>
      <c r="D56" s="51">
        <v>107</v>
      </c>
      <c r="E56" s="57"/>
      <c r="F56" s="194" t="s">
        <v>84</v>
      </c>
      <c r="L56" s="164" t="s">
        <v>93</v>
      </c>
      <c r="M56" s="163">
        <v>805</v>
      </c>
      <c r="N56" s="164" t="s">
        <v>93</v>
      </c>
      <c r="O56" s="163">
        <v>8050</v>
      </c>
    </row>
    <row r="57" spans="2:15" x14ac:dyDescent="0.15">
      <c r="B57" s="114"/>
      <c r="D57" s="51">
        <v>108</v>
      </c>
      <c r="E57" s="57"/>
      <c r="F57" s="194" t="s">
        <v>85</v>
      </c>
      <c r="L57" s="164" t="s">
        <v>94</v>
      </c>
      <c r="M57" s="163">
        <v>806</v>
      </c>
      <c r="N57" s="164" t="s">
        <v>94</v>
      </c>
      <c r="O57" s="163">
        <v>8060</v>
      </c>
    </row>
    <row r="58" spans="2:15" x14ac:dyDescent="0.15">
      <c r="B58" s="114"/>
      <c r="D58" s="51">
        <v>109</v>
      </c>
      <c r="E58" s="57"/>
      <c r="F58" s="194" t="s">
        <v>90</v>
      </c>
      <c r="L58" s="164" t="s">
        <v>95</v>
      </c>
      <c r="M58" s="163">
        <v>807</v>
      </c>
      <c r="N58" s="164" t="s">
        <v>95</v>
      </c>
      <c r="O58" s="163">
        <v>8070</v>
      </c>
    </row>
    <row r="59" spans="2:15" x14ac:dyDescent="0.15">
      <c r="B59" s="114"/>
      <c r="D59" s="51"/>
      <c r="E59" s="57"/>
      <c r="F59" s="194" t="s">
        <v>91</v>
      </c>
      <c r="L59" s="164" t="s">
        <v>96</v>
      </c>
      <c r="M59" s="163">
        <v>808</v>
      </c>
      <c r="N59" s="164" t="s">
        <v>96</v>
      </c>
      <c r="O59" s="163">
        <v>8080</v>
      </c>
    </row>
    <row r="60" spans="2:15" x14ac:dyDescent="0.15">
      <c r="B60" s="114"/>
      <c r="D60" s="58"/>
      <c r="E60" s="57"/>
      <c r="F60" s="194" t="s">
        <v>92</v>
      </c>
      <c r="L60" s="164" t="s">
        <v>97</v>
      </c>
      <c r="M60" s="163">
        <v>999</v>
      </c>
      <c r="N60" s="164" t="s">
        <v>97</v>
      </c>
      <c r="O60" s="163">
        <v>9990</v>
      </c>
    </row>
    <row r="61" spans="2:15" x14ac:dyDescent="0.15">
      <c r="B61" s="114"/>
      <c r="D61" s="51"/>
      <c r="E61" s="57"/>
      <c r="F61" s="194" t="s">
        <v>93</v>
      </c>
      <c r="L61" s="152" t="s">
        <v>195</v>
      </c>
      <c r="M61" s="152" t="str">
        <f>""</f>
        <v/>
      </c>
      <c r="N61" s="152" t="s">
        <v>195</v>
      </c>
      <c r="O61" s="152" t="str">
        <f>""</f>
        <v/>
      </c>
    </row>
    <row r="62" spans="2:15" x14ac:dyDescent="0.15">
      <c r="B62" s="114"/>
      <c r="D62" s="51"/>
      <c r="E62" s="57"/>
      <c r="F62" s="194" t="s">
        <v>97</v>
      </c>
      <c r="L62" s="152" t="s">
        <v>119</v>
      </c>
      <c r="M62" s="152" t="str">
        <f>""</f>
        <v/>
      </c>
      <c r="N62" s="152" t="s">
        <v>119</v>
      </c>
      <c r="O62" t="str">
        <f>""</f>
        <v/>
      </c>
    </row>
    <row r="63" spans="2:15" x14ac:dyDescent="0.15">
      <c r="B63" s="114"/>
      <c r="D63" s="48"/>
      <c r="E63" s="48"/>
      <c r="F63" s="48"/>
      <c r="L63" s="152"/>
      <c r="M63" s="152"/>
    </row>
    <row r="64" spans="2:15" x14ac:dyDescent="0.15">
      <c r="B64" s="114"/>
      <c r="D64" s="48"/>
      <c r="E64" s="48"/>
      <c r="F64" s="48"/>
      <c r="L64" s="152"/>
      <c r="M64" s="152"/>
    </row>
    <row r="65" spans="2:13" x14ac:dyDescent="0.15">
      <c r="B65" s="114"/>
      <c r="D65" s="48"/>
      <c r="E65" s="48"/>
      <c r="F65" s="48"/>
      <c r="L65" s="152"/>
      <c r="M65" s="152"/>
    </row>
    <row r="66" spans="2:13" x14ac:dyDescent="0.15">
      <c r="B66" s="114"/>
      <c r="D66" s="48"/>
      <c r="E66" s="48"/>
      <c r="F66" s="48"/>
      <c r="L66" s="152"/>
      <c r="M66" s="152"/>
    </row>
    <row r="67" spans="2:13" x14ac:dyDescent="0.15">
      <c r="B67" s="114"/>
      <c r="D67" s="48"/>
      <c r="E67" s="48"/>
      <c r="F67" s="48"/>
      <c r="L67" s="152"/>
      <c r="M67" s="152"/>
    </row>
    <row r="68" spans="2:13" x14ac:dyDescent="0.15">
      <c r="B68" s="114"/>
      <c r="D68" s="48"/>
      <c r="E68" s="48"/>
      <c r="F68" s="48"/>
      <c r="L68" s="152"/>
      <c r="M68" s="152"/>
    </row>
    <row r="69" spans="2:13" x14ac:dyDescent="0.15">
      <c r="B69" s="114"/>
      <c r="D69" s="48"/>
      <c r="E69" s="48"/>
      <c r="F69" s="48"/>
      <c r="L69" s="152"/>
      <c r="M69" s="152"/>
    </row>
    <row r="70" spans="2:13" x14ac:dyDescent="0.15">
      <c r="B70" s="114"/>
      <c r="D70" s="48"/>
      <c r="E70" s="48"/>
      <c r="F70" s="48"/>
      <c r="L70" s="152"/>
      <c r="M70" s="152"/>
    </row>
    <row r="71" spans="2:13" x14ac:dyDescent="0.15">
      <c r="B71" s="114"/>
      <c r="D71" s="48"/>
      <c r="E71" s="48"/>
      <c r="F71" s="48"/>
      <c r="L71" s="152"/>
      <c r="M71" s="152"/>
    </row>
    <row r="72" spans="2:13" x14ac:dyDescent="0.15">
      <c r="B72" s="114"/>
      <c r="D72" s="48"/>
      <c r="E72" s="48"/>
      <c r="F72" s="48"/>
      <c r="L72" s="152"/>
      <c r="M72" s="152"/>
    </row>
    <row r="73" spans="2:13" x14ac:dyDescent="0.15">
      <c r="B73" s="114"/>
      <c r="D73" s="48"/>
      <c r="E73" s="48"/>
      <c r="F73" s="48"/>
      <c r="L73" s="152"/>
      <c r="M73" s="152"/>
    </row>
    <row r="74" spans="2:13" x14ac:dyDescent="0.15">
      <c r="B74" s="114"/>
      <c r="D74" s="48"/>
      <c r="E74" s="48"/>
      <c r="F74" s="48"/>
      <c r="L74" s="152"/>
      <c r="M74" s="152"/>
    </row>
    <row r="75" spans="2:13" x14ac:dyDescent="0.15">
      <c r="B75" s="114"/>
      <c r="D75" s="48"/>
      <c r="E75" s="48"/>
      <c r="F75" s="48"/>
      <c r="L75" s="152"/>
      <c r="M75" s="152"/>
    </row>
    <row r="76" spans="2:13" x14ac:dyDescent="0.15">
      <c r="B76" s="114"/>
      <c r="D76" s="48"/>
      <c r="E76" s="48"/>
      <c r="F76" s="48"/>
      <c r="L76" s="152"/>
      <c r="M76" s="152"/>
    </row>
    <row r="77" spans="2:13" x14ac:dyDescent="0.15">
      <c r="B77" s="114"/>
      <c r="D77" s="48"/>
      <c r="E77" s="48"/>
      <c r="F77" s="48"/>
      <c r="L77" s="152"/>
      <c r="M77" s="152"/>
    </row>
    <row r="78" spans="2:13" x14ac:dyDescent="0.15">
      <c r="B78" s="114"/>
      <c r="D78" s="48"/>
      <c r="E78" s="48"/>
      <c r="F78" s="48"/>
      <c r="L78" s="152"/>
      <c r="M78" s="152"/>
    </row>
    <row r="79" spans="2:13" x14ac:dyDescent="0.15">
      <c r="B79" s="114"/>
      <c r="D79" s="48"/>
      <c r="E79" s="48"/>
      <c r="F79" s="48"/>
      <c r="L79" s="152"/>
      <c r="M79" s="152"/>
    </row>
    <row r="80" spans="2:13" x14ac:dyDescent="0.15">
      <c r="B80" s="114"/>
      <c r="D80" s="48"/>
      <c r="E80" s="48"/>
      <c r="F80" s="48"/>
      <c r="L80" s="152"/>
      <c r="M80" s="152"/>
    </row>
    <row r="81" spans="2:13" x14ac:dyDescent="0.15">
      <c r="B81" s="114"/>
      <c r="D81" s="48"/>
      <c r="E81" s="48"/>
      <c r="F81" s="48"/>
      <c r="L81" s="152"/>
      <c r="M81" s="152"/>
    </row>
    <row r="82" spans="2:13" x14ac:dyDescent="0.15">
      <c r="B82" s="114"/>
      <c r="D82" s="48"/>
      <c r="E82" s="48"/>
      <c r="F82" s="48"/>
      <c r="L82" s="152"/>
      <c r="M82" s="152"/>
    </row>
    <row r="83" spans="2:13" x14ac:dyDescent="0.15">
      <c r="B83" s="114"/>
      <c r="D83" s="48"/>
      <c r="E83" s="48"/>
      <c r="F83" s="48"/>
      <c r="L83" s="152"/>
      <c r="M83" s="152"/>
    </row>
    <row r="84" spans="2:13" x14ac:dyDescent="0.15">
      <c r="B84" s="114"/>
      <c r="D84" s="48"/>
      <c r="E84" s="48"/>
      <c r="F84" s="48"/>
      <c r="L84" s="153"/>
      <c r="M84" s="153"/>
    </row>
    <row r="85" spans="2:13" x14ac:dyDescent="0.15">
      <c r="B85" s="114"/>
      <c r="D85" s="48"/>
      <c r="E85" s="48"/>
      <c r="F85" s="48"/>
    </row>
    <row r="86" spans="2:13" x14ac:dyDescent="0.15">
      <c r="B86" s="114"/>
      <c r="D86" s="48"/>
      <c r="E86" s="48"/>
      <c r="F86" s="48"/>
    </row>
    <row r="87" spans="2:13" x14ac:dyDescent="0.15">
      <c r="B87" s="114"/>
      <c r="D87" s="48"/>
      <c r="E87" s="48"/>
      <c r="F87" s="48"/>
    </row>
    <row r="88" spans="2:13" x14ac:dyDescent="0.15">
      <c r="B88" s="114"/>
      <c r="D88" s="48"/>
      <c r="E88" s="48"/>
      <c r="F88" s="48"/>
    </row>
    <row r="89" spans="2:13" x14ac:dyDescent="0.15">
      <c r="B89" s="114"/>
      <c r="D89" s="48"/>
      <c r="E89" s="48"/>
      <c r="F89" s="48"/>
    </row>
    <row r="90" spans="2:13" x14ac:dyDescent="0.15">
      <c r="D90" s="48"/>
      <c r="E90" s="48"/>
      <c r="F90" s="48"/>
    </row>
    <row r="91" spans="2:13" x14ac:dyDescent="0.15">
      <c r="D91" s="48"/>
      <c r="E91" s="48"/>
      <c r="F91" s="48"/>
    </row>
    <row r="92" spans="2:13" x14ac:dyDescent="0.15">
      <c r="D92" s="48"/>
      <c r="E92" s="48"/>
      <c r="F92" s="48"/>
    </row>
    <row r="93" spans="2:13" x14ac:dyDescent="0.15">
      <c r="D93" s="48"/>
      <c r="E93" s="48"/>
      <c r="F93" s="48"/>
    </row>
    <row r="94" spans="2:13" x14ac:dyDescent="0.15">
      <c r="D94" s="48"/>
      <c r="E94" s="48"/>
      <c r="F94" s="48"/>
    </row>
    <row r="95" spans="2:13" x14ac:dyDescent="0.15">
      <c r="D95" s="48"/>
      <c r="E95" s="48"/>
      <c r="F95" s="48"/>
    </row>
    <row r="96" spans="2:13" x14ac:dyDescent="0.15">
      <c r="D96" s="48"/>
      <c r="E96" s="48"/>
      <c r="F96" s="48"/>
    </row>
    <row r="97" spans="4:6" x14ac:dyDescent="0.15">
      <c r="D97" s="48"/>
      <c r="E97" s="48"/>
      <c r="F97" s="48"/>
    </row>
    <row r="98" spans="4:6" x14ac:dyDescent="0.15">
      <c r="D98" s="48"/>
      <c r="E98" s="48"/>
      <c r="F98" s="48"/>
    </row>
    <row r="99" spans="4:6" x14ac:dyDescent="0.15">
      <c r="D99" s="48"/>
      <c r="E99" s="48"/>
      <c r="F99" s="48"/>
    </row>
    <row r="100" spans="4:6" x14ac:dyDescent="0.15">
      <c r="D100" s="48"/>
      <c r="E100" s="48"/>
      <c r="F100" s="48"/>
    </row>
    <row r="101" spans="4:6" x14ac:dyDescent="0.15">
      <c r="F101" s="48"/>
    </row>
    <row r="102" spans="4:6" x14ac:dyDescent="0.15">
      <c r="F102" s="48"/>
    </row>
    <row r="103" spans="4:6" x14ac:dyDescent="0.15">
      <c r="F103" s="48"/>
    </row>
    <row r="104" spans="4:6" x14ac:dyDescent="0.15">
      <c r="F104" s="48"/>
    </row>
  </sheetData>
  <sheetProtection selectLockedCells="1"/>
  <autoFilter ref="A1:H60" xr:uid="{00000000-0009-0000-0000-000008000000}"/>
  <mergeCells count="2">
    <mergeCell ref="L1:M1"/>
    <mergeCell ref="N1:O1"/>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入力例_個人用</vt:lpstr>
      <vt:lpstr>記入についてのお願い</vt:lpstr>
      <vt:lpstr>入力例_法人用</vt:lpstr>
      <vt:lpstr>ページ1</vt:lpstr>
      <vt:lpstr>ページ2</vt:lpstr>
      <vt:lpstr>ページ3</vt:lpstr>
      <vt:lpstr>ページ4</vt:lpstr>
      <vt:lpstr>ページ5</vt:lpstr>
      <vt:lpstr>リスト</vt:lpstr>
      <vt:lpstr>リスト2</vt:lpstr>
      <vt:lpstr>ページ1!Print_Area</vt:lpstr>
      <vt:lpstr>ページ2!Print_Area</vt:lpstr>
      <vt:lpstr>ページ3!Print_Area</vt:lpstr>
      <vt:lpstr>ページ4!Print_Area</vt:lpstr>
      <vt:lpstr>ページ5!Print_Area</vt:lpstr>
      <vt:lpstr>入力例_個人用!Print_Area</vt:lpstr>
      <vt:lpstr>入力例_法人用!Print_Area</vt:lpstr>
    </vt:vector>
  </TitlesOfParts>
  <Company>ＮＯＳＡＩ道央</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大仙 恭久</dc:creator>
  <cp:lastModifiedBy>水野覚士</cp:lastModifiedBy>
  <cp:lastPrinted>2020-12-16T02:51:16Z</cp:lastPrinted>
  <dcterms:created xsi:type="dcterms:W3CDTF">2019-09-18T07:37:39Z</dcterms:created>
  <dcterms:modified xsi:type="dcterms:W3CDTF">2023-02-02T04:31:35Z</dcterms:modified>
</cp:coreProperties>
</file>